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FP\"/>
    </mc:Choice>
  </mc:AlternateContent>
  <xr:revisionPtr revIDLastSave="0" documentId="13_ncr:1_{33DC4E3C-A0A7-453A-9EBE-79F5B8FF568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ŽETAK OPĆEG DIJELA" sheetId="1" r:id="rId1"/>
    <sheet name="Ekon_klas" sheetId="2" r:id="rId2"/>
    <sheet name="Izvori_financ" sheetId="3" r:id="rId3"/>
    <sheet name="Funkc_klas" sheetId="4" r:id="rId4"/>
    <sheet name="Račun_fin_prema_EK" sheetId="5" r:id="rId5"/>
    <sheet name="Račun_fin_prema_IF" sheetId="7" r:id="rId6"/>
    <sheet name="Programska_klas" sheetId="6" r:id="rId7"/>
  </sheets>
  <definedNames>
    <definedName name="_xlnm.Print_Titles" localSheetId="1">Ekon_klas!$3:$3</definedName>
    <definedName name="_xlnm.Print_Titles" localSheetId="2">Izvori_financ!$3:$3</definedName>
    <definedName name="_xlnm.Print_Titles" localSheetId="6">Programska_klas!$3:$3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1" l="1"/>
  <c r="C27" i="1"/>
  <c r="C26" i="1"/>
  <c r="C9" i="1"/>
  <c r="B25" i="1"/>
  <c r="C25" i="1" l="1"/>
  <c r="D13" i="1" l="1"/>
  <c r="B13" i="1" l="1"/>
  <c r="D10" i="1"/>
  <c r="C10" i="1"/>
  <c r="B10" i="1"/>
  <c r="E13" i="1" l="1"/>
  <c r="C13" i="1"/>
  <c r="E10" i="1"/>
  <c r="D14" i="1"/>
  <c r="B14" i="1"/>
  <c r="E14" i="1" l="1"/>
  <c r="C14" i="1"/>
  <c r="E26" i="1"/>
  <c r="C30" i="1" l="1"/>
  <c r="B30" i="1"/>
  <c r="E25" i="1" l="1"/>
  <c r="D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A17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<sst xmlns="http://schemas.openxmlformats.org/spreadsheetml/2006/main" count="356" uniqueCount="143">
  <si>
    <t>A. RAČUN PRIHODA I RASHODA</t>
  </si>
  <si>
    <t>Oznaka</t>
  </si>
  <si>
    <t>B. RAČUN FINANCIRANJA</t>
  </si>
  <si>
    <t>B. RAČUN PRIHODA I PRIMITAKA</t>
  </si>
  <si>
    <t>Preneseni manjak iz prethodne godine</t>
  </si>
  <si>
    <t>OPĆI DIO</t>
  </si>
  <si>
    <t>D. PRIJENOS SREDSTAVA U SLIJEDEĆE RAZDOBLJE</t>
  </si>
  <si>
    <t>NETO  ZADUŽIVANJE/FINANCIRANJE (B)</t>
  </si>
  <si>
    <t>PRENESENA SREDSTVA   ( C)</t>
  </si>
  <si>
    <t>Prenesena raspoloživa sredstva iz prethodne godine</t>
  </si>
  <si>
    <t xml:space="preserve">C. PRENESENA SREDSTVA IZ PRETHODNE GODINE </t>
  </si>
  <si>
    <t>VIŠAK/MANJAK (A) +/- NETO (B)+ PRENESENA SREDSTVA ( C )</t>
  </si>
  <si>
    <t xml:space="preserve">  MANJAK</t>
  </si>
  <si>
    <t xml:space="preserve">  VIŠAK  </t>
  </si>
  <si>
    <t>Naziv</t>
  </si>
  <si>
    <t>6</t>
  </si>
  <si>
    <t>Prihodi poslovanja</t>
  </si>
  <si>
    <t>63</t>
  </si>
  <si>
    <t>Pomoći iz inozemstva i od subjekata unutar općeg proračuna</t>
  </si>
  <si>
    <t>64</t>
  </si>
  <si>
    <t>Prihodi od imovine</t>
  </si>
  <si>
    <t>65</t>
  </si>
  <si>
    <t>Prihodi od upravnih i administrativnih pristojbi, pristojbi po posebnim propisima i naknada</t>
  </si>
  <si>
    <t>66</t>
  </si>
  <si>
    <t>67</t>
  </si>
  <si>
    <t>Prihodi iz nadležnog proračuna i od HZZO-a temeljem ugovornih obveza</t>
  </si>
  <si>
    <t>68</t>
  </si>
  <si>
    <t>Kazne, upravne mjere i ostali prihodi</t>
  </si>
  <si>
    <t xml:space="preserve"> SVEUKUPNO PRIHODI</t>
  </si>
  <si>
    <t>3</t>
  </si>
  <si>
    <t>Rashodi poslovanja</t>
  </si>
  <si>
    <t>31</t>
  </si>
  <si>
    <t>Rashodi za zaposlene</t>
  </si>
  <si>
    <t>32</t>
  </si>
  <si>
    <t>Materijalni rashodi</t>
  </si>
  <si>
    <t>34</t>
  </si>
  <si>
    <t>Financijski rashodi</t>
  </si>
  <si>
    <t>4</t>
  </si>
  <si>
    <t>Rashodi za nabavu nefinancijske imovine</t>
  </si>
  <si>
    <t>42</t>
  </si>
  <si>
    <t>Rashodi za nabavu proizvedene dugotrajne imovine</t>
  </si>
  <si>
    <t xml:space="preserve"> SVEUKUPNO RASHODI</t>
  </si>
  <si>
    <t>OPĆI PRIHODI I PRIMICI</t>
  </si>
  <si>
    <t>Opći prihodi i primici</t>
  </si>
  <si>
    <t>VLASTITI PRIHODI</t>
  </si>
  <si>
    <t>Vlastiti prihodi - proračunski korisnici</t>
  </si>
  <si>
    <t>PRIHODI ZA POSEBNE NAMJENE</t>
  </si>
  <si>
    <t>Prihodi za posebne namjene - proračunski korisnici</t>
  </si>
  <si>
    <t>Prihodi za decentralizirane funkcije</t>
  </si>
  <si>
    <t>POMOĆI</t>
  </si>
  <si>
    <t>DONACIJE</t>
  </si>
  <si>
    <t>Donacije - proračunski korisnici</t>
  </si>
  <si>
    <t>Prenesena sredstva - vlastiti prihodi proračunskih korisnika</t>
  </si>
  <si>
    <t>Javnost</t>
  </si>
  <si>
    <t>OBRAZOVANJE</t>
  </si>
  <si>
    <t>Srednjoškolsko obrazovanje</t>
  </si>
  <si>
    <t>SVEUKUPNO RASHODI I IZDACI</t>
  </si>
  <si>
    <t>Unapređenje kvalitete odgojno obrazovnog sustava</t>
  </si>
  <si>
    <t>Programi školskog kurikuluma</t>
  </si>
  <si>
    <t>EU projekti kod proračunskih korisnika - SŠ i učenički domovi</t>
  </si>
  <si>
    <t>Osiguravanje uvjeta rada</t>
  </si>
  <si>
    <t>Kapitalna ulaganja u odgojno obrazovnu infrastrukturu</t>
  </si>
  <si>
    <t>-</t>
  </si>
  <si>
    <t>Povećanje / Smanjenje (2.)</t>
  </si>
  <si>
    <t>Novi plan (3.)</t>
  </si>
  <si>
    <t>Indeks 3./1. (4.)</t>
  </si>
  <si>
    <t>Razlika - višak/manjak</t>
  </si>
  <si>
    <t xml:space="preserve">             SAŽETAK RAČUNA PRIHODA I RASHODA I RAČUNA FINANCIRANJA</t>
  </si>
  <si>
    <t>1. PRIHODI I RASHODI PREMA EKONOMSKOJ KLASIFIKACIJI</t>
  </si>
  <si>
    <t>2. PRIHODI I RASHODI PREMA IZVORIMA FINANCIRANJA</t>
  </si>
  <si>
    <t>3. RASHODI PREMA FUNKCIJSKOJ KLASIFIKACIJI</t>
  </si>
  <si>
    <r>
      <rPr>
        <b/>
        <sz val="11"/>
        <color rgb="FF000000"/>
        <rFont val="Calibri"/>
        <family val="2"/>
        <charset val="238"/>
        <scheme val="minor"/>
      </rPr>
      <t>8</t>
    </r>
    <r>
      <rPr>
        <sz val="11"/>
        <color rgb="FF000000"/>
        <rFont val="Calibri"/>
        <family val="2"/>
        <charset val="238"/>
        <scheme val="minor"/>
      </rPr>
      <t xml:space="preserve"> Primici od financijske imovine</t>
    </r>
  </si>
  <si>
    <r>
      <rPr>
        <b/>
        <sz val="11"/>
        <color theme="1"/>
        <rFont val="Calibri"/>
        <family val="2"/>
        <charset val="238"/>
        <scheme val="minor"/>
      </rPr>
      <t>5</t>
    </r>
    <r>
      <rPr>
        <sz val="11"/>
        <color theme="1"/>
        <rFont val="Calibri"/>
        <family val="2"/>
        <charset val="238"/>
        <scheme val="minor"/>
      </rPr>
      <t xml:space="preserve"> Izdaci za financ.im. i otplate zajmova</t>
    </r>
  </si>
  <si>
    <t>Dodatne usluge u obrazovanju</t>
  </si>
  <si>
    <t>UČENIČKI DOM LOVRAN</t>
  </si>
  <si>
    <t>Programi rada učeničkih domova</t>
  </si>
  <si>
    <t>Dodatne djelatnosti učeničkih domova</t>
  </si>
  <si>
    <t>Opremanje učeničkih domova</t>
  </si>
  <si>
    <t>B) RAČUN FINANCIRANJA</t>
  </si>
  <si>
    <t>1. RAČUN FINANCIRANJA PREMA EKONOMSKOJ KLASIFIKACIJI</t>
  </si>
  <si>
    <t>PRIMICI UKUPNO</t>
  </si>
  <si>
    <t>Primici od financijske imovine i zaduživanja</t>
  </si>
  <si>
    <t>Primici od zaduživanja</t>
  </si>
  <si>
    <t>IZDACI UKUPNO</t>
  </si>
  <si>
    <t>Izdaci za financijsku imovinu i otplate zajmova</t>
  </si>
  <si>
    <t>Izdaci za otplatu glavnice primljenih kredita i zajmova</t>
  </si>
  <si>
    <t>2. RAČUN FINANCIRANJA PREMA IZVORIMA FINANCIRANJA</t>
  </si>
  <si>
    <t>Namjenski primici od zaduživanja</t>
  </si>
  <si>
    <t>Vlastiti prihodi</t>
  </si>
  <si>
    <t>A) RAČUN PRIHODA I RASHODA</t>
  </si>
  <si>
    <t>A) IZVJEŠTAJ PO PROGRAMSKOJ KLASIFIKACIJI</t>
  </si>
  <si>
    <t>Izvor: 11</t>
  </si>
  <si>
    <t>Izvor: 3</t>
  </si>
  <si>
    <t>Izvor: 32</t>
  </si>
  <si>
    <t>Izvor: 38</t>
  </si>
  <si>
    <t>Izvor: 4</t>
  </si>
  <si>
    <t>Izvor: 43</t>
  </si>
  <si>
    <t>Izvor: 44</t>
  </si>
  <si>
    <t>Izvor: 5</t>
  </si>
  <si>
    <t>Izvor: 6</t>
  </si>
  <si>
    <t>Izvor: 62</t>
  </si>
  <si>
    <t>Izvor: 1</t>
  </si>
  <si>
    <r>
      <rPr>
        <b/>
        <sz val="11"/>
        <color indexed="8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charset val="238"/>
        <scheme val="minor"/>
      </rPr>
      <t xml:space="preserve"> Prihodi poslovanja</t>
    </r>
  </si>
  <si>
    <r>
      <rPr>
        <b/>
        <sz val="11"/>
        <color theme="1"/>
        <rFont val="Calibri"/>
        <family val="2"/>
        <charset val="238"/>
        <scheme val="minor"/>
      </rPr>
      <t>7</t>
    </r>
    <r>
      <rPr>
        <sz val="11"/>
        <color theme="1"/>
        <rFont val="Calibri"/>
        <family val="2"/>
        <charset val="238"/>
        <scheme val="minor"/>
      </rPr>
      <t xml:space="preserve"> Prihodi od prodaje nefinancijske imovine</t>
    </r>
  </si>
  <si>
    <r>
      <rPr>
        <b/>
        <sz val="11"/>
        <color indexed="8"/>
        <rFont val="Calibri"/>
        <family val="2"/>
        <charset val="238"/>
        <scheme val="minor"/>
      </rPr>
      <t>3.</t>
    </r>
    <r>
      <rPr>
        <sz val="11"/>
        <color theme="1"/>
        <rFont val="Calibri"/>
        <family val="2"/>
        <charset val="238"/>
        <scheme val="minor"/>
      </rPr>
      <t xml:space="preserve"> Rashodi poslovanja</t>
    </r>
  </si>
  <si>
    <r>
      <rPr>
        <b/>
        <sz val="11"/>
        <color indexed="8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Rashodi za nabavu nefinancijske imovine</t>
    </r>
  </si>
  <si>
    <t>0</t>
  </si>
  <si>
    <t>09</t>
  </si>
  <si>
    <t>092</t>
  </si>
  <si>
    <t>096</t>
  </si>
  <si>
    <t>1</t>
  </si>
  <si>
    <t>5</t>
  </si>
  <si>
    <t>5502</t>
  </si>
  <si>
    <t>550203</t>
  </si>
  <si>
    <t>11</t>
  </si>
  <si>
    <t>550207</t>
  </si>
  <si>
    <t>5503</t>
  </si>
  <si>
    <t>550301</t>
  </si>
  <si>
    <t>43</t>
  </si>
  <si>
    <t>44</t>
  </si>
  <si>
    <t>62</t>
  </si>
  <si>
    <t>550303</t>
  </si>
  <si>
    <t>38</t>
  </si>
  <si>
    <t>5504</t>
  </si>
  <si>
    <t>550403</t>
  </si>
  <si>
    <t>I. IZMJENE I DOPUNE FINANCIJSKOG PLANA UČENIČKOG DOMA LOVRAN ZA 2026. GODINU</t>
  </si>
  <si>
    <t>Prihodi od prodaje proizvoda i robe te pruženih usluga i prihodi od donacija te povrati po protestiranim jamstvima</t>
  </si>
  <si>
    <t>Rashodi za donacije, kazne, naknade šteta i kapitalne pomoći</t>
  </si>
  <si>
    <t>Pomoći iz državnog proračuna</t>
  </si>
  <si>
    <t>Programi unije</t>
  </si>
  <si>
    <t>Prenesena sredstva - namjenski prihodi</t>
  </si>
  <si>
    <t>Izvor: 5.50</t>
  </si>
  <si>
    <t>Izvor: 5.51</t>
  </si>
  <si>
    <t>Izvor: 48</t>
  </si>
  <si>
    <t>5306</t>
  </si>
  <si>
    <t>Obilježavanje postignuća učenika i nastavnika</t>
  </si>
  <si>
    <t>530605</t>
  </si>
  <si>
    <t>Natjecanja i smotre</t>
  </si>
  <si>
    <t>5.51</t>
  </si>
  <si>
    <t>48</t>
  </si>
  <si>
    <t>5.50</t>
  </si>
  <si>
    <t>Plan 2026. godine (1.)</t>
  </si>
  <si>
    <t>II. POSEBNI DIO FINANCIJSKOG PLANA ZA RAZDOBLJE OD 01.01.2026 DO 31.12.2026.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</si>
</sst>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#####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1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4" fontId="0" fillId="0" borderId="0" xfId="0" applyNumberFormat="1" applyFont="1" applyFill="1" applyBorder="1" applyAlignment="1">
      <alignment horizontal="right" vertical="center"/>
    </xf>
    <xf numFmtId="4" fontId="0" fillId="0" borderId="1" xfId="0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4" fontId="8" fillId="0" borderId="0" xfId="1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/>
    <xf numFmtId="0" fontId="0" fillId="0" borderId="0" xfId="0" applyFill="1"/>
    <xf numFmtId="4" fontId="0" fillId="0" borderId="0" xfId="0" applyNumberFormat="1" applyFill="1"/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/>
    <xf numFmtId="164" fontId="0" fillId="0" borderId="1" xfId="0" applyNumberFormat="1" applyFill="1" applyBorder="1" applyAlignment="1">
      <alignment horizontal="right"/>
    </xf>
    <xf numFmtId="4" fontId="0" fillId="0" borderId="1" xfId="0" applyNumberForma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/>
    <xf numFmtId="164" fontId="0" fillId="0" borderId="1" xfId="0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0" fontId="0" fillId="0" borderId="0" xfId="0" applyFont="1" applyFill="1"/>
    <xf numFmtId="0" fontId="0" fillId="0" borderId="0" xfId="0" applyFill="1" applyAlignment="1">
      <alignment horizontal="left"/>
    </xf>
    <xf numFmtId="4" fontId="11" fillId="0" borderId="1" xfId="0" applyNumberFormat="1" applyFont="1" applyFill="1" applyBorder="1" applyAlignment="1">
      <alignment horizontal="right"/>
    </xf>
    <xf numFmtId="0" fontId="12" fillId="0" borderId="1" xfId="0" applyNumberFormat="1" applyFont="1" applyFill="1" applyBorder="1" applyAlignment="1" applyProtection="1">
      <alignment horizontal="left" vertical="center" wrapText="1"/>
    </xf>
    <xf numFmtId="4" fontId="13" fillId="0" borderId="1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4" fontId="0" fillId="0" borderId="0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0" fillId="0" borderId="0" xfId="0" applyNumberFormat="1" applyFont="1" applyFill="1" applyBorder="1" applyAlignment="1">
      <alignment horizontal="left" vertical="center"/>
    </xf>
    <xf numFmtId="0" fontId="8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center" vertical="center"/>
    </xf>
    <xf numFmtId="164" fontId="0" fillId="0" borderId="0" xfId="0" applyNumberFormat="1" applyAlignment="1">
      <alignment horizontal="right"/>
    </xf>
  </cellXfs>
  <cellStyles count="2">
    <cellStyle name="Normalno" xfId="0" builtinId="0"/>
    <cellStyle name="Obično_bilanc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showGridLines="0" tabSelected="1" topLeftCell="A3" zoomScaleNormal="100" workbookViewId="0">
      <selection activeCell="A34" sqref="A34:XFD72"/>
    </sheetView>
  </sheetViews>
  <sheetFormatPr defaultColWidth="9.109375" defaultRowHeight="14.4" x14ac:dyDescent="0.3"/>
  <cols>
    <col min="1" max="1" width="38.44140625" style="4" customWidth="1"/>
    <col min="2" max="4" width="15.6640625" style="4" customWidth="1"/>
    <col min="5" max="5" width="15.6640625" style="55" customWidth="1"/>
    <col min="6" max="16384" width="9.109375" style="4"/>
  </cols>
  <sheetData>
    <row r="1" spans="1:5" x14ac:dyDescent="0.3">
      <c r="A1" s="57" t="s">
        <v>125</v>
      </c>
      <c r="B1" s="57"/>
      <c r="C1" s="57"/>
      <c r="D1" s="57"/>
      <c r="E1" s="57"/>
    </row>
    <row r="2" spans="1:5" x14ac:dyDescent="0.3">
      <c r="A2" s="38"/>
      <c r="B2" s="39" t="s">
        <v>5</v>
      </c>
      <c r="C2" s="38"/>
      <c r="D2" s="38"/>
      <c r="E2" s="40"/>
    </row>
    <row r="3" spans="1:5" x14ac:dyDescent="0.3">
      <c r="A3" s="58" t="s">
        <v>67</v>
      </c>
      <c r="B3" s="58"/>
      <c r="C3" s="58"/>
      <c r="D3" s="58"/>
      <c r="E3" s="58"/>
    </row>
    <row r="4" spans="1:5" x14ac:dyDescent="0.3">
      <c r="A4" s="3"/>
      <c r="B4" s="3"/>
      <c r="C4" s="3"/>
      <c r="D4" s="3"/>
      <c r="E4" s="9"/>
    </row>
    <row r="5" spans="1:5" x14ac:dyDescent="0.3">
      <c r="A5" s="56" t="s">
        <v>0</v>
      </c>
      <c r="B5" s="56"/>
      <c r="C5" s="56"/>
      <c r="D5" s="56"/>
      <c r="E5" s="56"/>
    </row>
    <row r="6" spans="1:5" s="43" customFormat="1" ht="28.8" x14ac:dyDescent="0.3">
      <c r="A6" s="41" t="s">
        <v>1</v>
      </c>
      <c r="B6" s="41" t="s">
        <v>141</v>
      </c>
      <c r="C6" s="41" t="s">
        <v>63</v>
      </c>
      <c r="D6" s="41" t="s">
        <v>64</v>
      </c>
      <c r="E6" s="42" t="s">
        <v>65</v>
      </c>
    </row>
    <row r="7" spans="1:5" x14ac:dyDescent="0.3">
      <c r="A7" s="44" t="s">
        <v>0</v>
      </c>
      <c r="B7" s="41"/>
      <c r="C7" s="41"/>
      <c r="D7" s="41"/>
      <c r="E7" s="42"/>
    </row>
    <row r="8" spans="1:5" s="43" customFormat="1" x14ac:dyDescent="0.3">
      <c r="A8" s="46" t="s">
        <v>102</v>
      </c>
      <c r="B8" s="47">
        <v>1366900</v>
      </c>
      <c r="C8" s="47">
        <v>189904.07</v>
      </c>
      <c r="D8" s="47">
        <v>1556804.07</v>
      </c>
      <c r="E8" s="47">
        <v>113.89</v>
      </c>
    </row>
    <row r="9" spans="1:5" s="43" customFormat="1" x14ac:dyDescent="0.3">
      <c r="A9" s="7" t="s">
        <v>103</v>
      </c>
      <c r="B9" s="2"/>
      <c r="C9" s="47">
        <f>D9-B9</f>
        <v>0</v>
      </c>
      <c r="D9" s="2"/>
      <c r="E9" s="2" t="s">
        <v>62</v>
      </c>
    </row>
    <row r="10" spans="1:5" x14ac:dyDescent="0.3">
      <c r="A10" s="44" t="s">
        <v>28</v>
      </c>
      <c r="B10" s="45">
        <f>B8+B9</f>
        <v>1366900</v>
      </c>
      <c r="C10" s="45">
        <f t="shared" ref="C10:D10" si="0">C8+C9</f>
        <v>189904.07</v>
      </c>
      <c r="D10" s="45">
        <f t="shared" si="0"/>
        <v>1556804.07</v>
      </c>
      <c r="E10" s="45">
        <f t="shared" ref="E10:E14" si="1">D10/B10*100</f>
        <v>113.89304777233156</v>
      </c>
    </row>
    <row r="11" spans="1:5" s="43" customFormat="1" x14ac:dyDescent="0.3">
      <c r="A11" s="46" t="s">
        <v>104</v>
      </c>
      <c r="B11" s="47">
        <v>1387400</v>
      </c>
      <c r="C11" s="47">
        <v>118226.37</v>
      </c>
      <c r="D11" s="47">
        <v>1505626.37</v>
      </c>
      <c r="E11" s="47">
        <v>108.52</v>
      </c>
    </row>
    <row r="12" spans="1:5" s="43" customFormat="1" x14ac:dyDescent="0.3">
      <c r="A12" s="7" t="s">
        <v>105</v>
      </c>
      <c r="B12" s="2">
        <v>57500</v>
      </c>
      <c r="C12" s="47">
        <v>-16000</v>
      </c>
      <c r="D12" s="2">
        <v>41500</v>
      </c>
      <c r="E12" s="2">
        <v>72.17</v>
      </c>
    </row>
    <row r="13" spans="1:5" x14ac:dyDescent="0.3">
      <c r="A13" s="44" t="s">
        <v>41</v>
      </c>
      <c r="B13" s="45">
        <f>B11+B12</f>
        <v>1444900</v>
      </c>
      <c r="C13" s="45">
        <f t="shared" ref="C13:C14" si="2">D13-B13</f>
        <v>102226.37000000011</v>
      </c>
      <c r="D13" s="45">
        <f>D11+D12</f>
        <v>1547126.37</v>
      </c>
      <c r="E13" s="45">
        <f t="shared" si="1"/>
        <v>107.07497889127275</v>
      </c>
    </row>
    <row r="14" spans="1:5" x14ac:dyDescent="0.3">
      <c r="A14" s="44" t="s">
        <v>66</v>
      </c>
      <c r="B14" s="45">
        <f>B10-B13</f>
        <v>-78000</v>
      </c>
      <c r="C14" s="45">
        <f t="shared" si="2"/>
        <v>87677.699999999953</v>
      </c>
      <c r="D14" s="45">
        <f>D10-D13</f>
        <v>9677.6999999999534</v>
      </c>
      <c r="E14" s="45">
        <f t="shared" si="1"/>
        <v>-12.407307692307633</v>
      </c>
    </row>
    <row r="15" spans="1:5" s="6" customFormat="1" x14ac:dyDescent="0.3">
      <c r="A15" s="5"/>
      <c r="B15" s="1"/>
      <c r="C15" s="1"/>
      <c r="D15" s="1"/>
      <c r="E15" s="1"/>
    </row>
    <row r="16" spans="1:5" x14ac:dyDescent="0.3">
      <c r="A16" s="56" t="s">
        <v>2</v>
      </c>
      <c r="B16" s="56"/>
      <c r="C16" s="56"/>
      <c r="D16" s="56"/>
      <c r="E16" s="56"/>
    </row>
    <row r="17" spans="1:5" ht="28.8" x14ac:dyDescent="0.3">
      <c r="A17" s="41" t="s">
        <v>1</v>
      </c>
      <c r="B17" s="41" t="s">
        <v>141</v>
      </c>
      <c r="C17" s="41" t="s">
        <v>63</v>
      </c>
      <c r="D17" s="41" t="s">
        <v>64</v>
      </c>
      <c r="E17" s="42" t="s">
        <v>65</v>
      </c>
    </row>
    <row r="18" spans="1:5" x14ac:dyDescent="0.3">
      <c r="A18" s="44" t="s">
        <v>3</v>
      </c>
      <c r="B18" s="45">
        <v>0</v>
      </c>
      <c r="C18" s="45">
        <v>0</v>
      </c>
      <c r="D18" s="45">
        <v>0</v>
      </c>
      <c r="E18" s="45">
        <v>0</v>
      </c>
    </row>
    <row r="19" spans="1:5" x14ac:dyDescent="0.3">
      <c r="A19" s="46" t="s">
        <v>71</v>
      </c>
      <c r="B19" s="47">
        <v>0</v>
      </c>
      <c r="C19" s="47">
        <v>0</v>
      </c>
      <c r="D19" s="47">
        <v>0</v>
      </c>
      <c r="E19" s="47">
        <v>0</v>
      </c>
    </row>
    <row r="20" spans="1:5" s="6" customFormat="1" x14ac:dyDescent="0.3">
      <c r="A20" s="7" t="s">
        <v>72</v>
      </c>
      <c r="B20" s="2">
        <v>0</v>
      </c>
      <c r="C20" s="2">
        <v>0</v>
      </c>
      <c r="D20" s="2">
        <v>0</v>
      </c>
      <c r="E20" s="2">
        <v>0</v>
      </c>
    </row>
    <row r="21" spans="1:5" s="6" customFormat="1" x14ac:dyDescent="0.3">
      <c r="A21" s="44" t="s">
        <v>7</v>
      </c>
      <c r="B21" s="2">
        <v>0</v>
      </c>
      <c r="C21" s="2">
        <v>0</v>
      </c>
      <c r="D21" s="2">
        <v>0</v>
      </c>
      <c r="E21" s="2">
        <v>0</v>
      </c>
    </row>
    <row r="22" spans="1:5" s="6" customFormat="1" x14ac:dyDescent="0.3">
      <c r="A22" s="5"/>
      <c r="B22" s="1"/>
      <c r="C22" s="1"/>
      <c r="D22" s="1"/>
      <c r="E22" s="1"/>
    </row>
    <row r="23" spans="1:5" x14ac:dyDescent="0.3">
      <c r="A23" s="56" t="s">
        <v>10</v>
      </c>
      <c r="B23" s="56"/>
      <c r="C23" s="56"/>
      <c r="D23" s="56"/>
      <c r="E23" s="56"/>
    </row>
    <row r="24" spans="1:5" s="8" customFormat="1" ht="28.8" x14ac:dyDescent="0.3">
      <c r="A24" s="41"/>
      <c r="B24" s="41" t="s">
        <v>141</v>
      </c>
      <c r="C24" s="41" t="s">
        <v>63</v>
      </c>
      <c r="D24" s="41" t="s">
        <v>64</v>
      </c>
      <c r="E24" s="42" t="s">
        <v>65</v>
      </c>
    </row>
    <row r="25" spans="1:5" x14ac:dyDescent="0.3">
      <c r="A25" s="44" t="s">
        <v>8</v>
      </c>
      <c r="B25" s="45">
        <f>SUM(B26)</f>
        <v>78000</v>
      </c>
      <c r="C25" s="45">
        <f>C26-C27</f>
        <v>-87677.7</v>
      </c>
      <c r="D25" s="45">
        <f>D26-D27</f>
        <v>-9677.6999999999971</v>
      </c>
      <c r="E25" s="45">
        <f>D25/B25*100</f>
        <v>-12.407307692307688</v>
      </c>
    </row>
    <row r="26" spans="1:5" s="50" customFormat="1" ht="28.8" x14ac:dyDescent="0.3">
      <c r="A26" s="48" t="s">
        <v>9</v>
      </c>
      <c r="B26" s="49">
        <v>78000</v>
      </c>
      <c r="C26" s="47">
        <f>D26-B26</f>
        <v>-5464.8300000000017</v>
      </c>
      <c r="D26" s="49">
        <v>72535.17</v>
      </c>
      <c r="E26" s="49">
        <f>D26/B26*100</f>
        <v>92.993807692307698</v>
      </c>
    </row>
    <row r="27" spans="1:5" s="8" customFormat="1" x14ac:dyDescent="0.3">
      <c r="A27" s="48" t="s">
        <v>4</v>
      </c>
      <c r="B27" s="49">
        <v>0</v>
      </c>
      <c r="C27" s="47">
        <f>D27-B27</f>
        <v>82212.87</v>
      </c>
      <c r="D27" s="49">
        <v>82212.87</v>
      </c>
      <c r="E27" s="49">
        <v>0</v>
      </c>
    </row>
    <row r="28" spans="1:5" s="8" customFormat="1" x14ac:dyDescent="0.3">
      <c r="A28" s="51"/>
      <c r="B28" s="52"/>
      <c r="C28" s="52"/>
      <c r="D28" s="52"/>
      <c r="E28" s="52"/>
    </row>
    <row r="29" spans="1:5" x14ac:dyDescent="0.3">
      <c r="A29" s="56" t="s">
        <v>6</v>
      </c>
      <c r="B29" s="56"/>
      <c r="C29" s="56"/>
      <c r="D29" s="56"/>
      <c r="E29" s="56"/>
    </row>
    <row r="30" spans="1:5" s="8" customFormat="1" ht="28.8" x14ac:dyDescent="0.3">
      <c r="A30" s="53" t="s">
        <v>11</v>
      </c>
      <c r="B30" s="54">
        <f t="shared" ref="B30:C30" si="3">B31</f>
        <v>0</v>
      </c>
      <c r="C30" s="54">
        <f t="shared" si="3"/>
        <v>0</v>
      </c>
      <c r="D30" s="54">
        <f>D31</f>
        <v>0</v>
      </c>
      <c r="E30" s="54" t="s">
        <v>62</v>
      </c>
    </row>
    <row r="31" spans="1:5" s="50" customFormat="1" x14ac:dyDescent="0.3">
      <c r="A31" s="48" t="s">
        <v>13</v>
      </c>
      <c r="B31" s="49"/>
      <c r="C31" s="49"/>
      <c r="D31" s="49"/>
      <c r="E31" s="49"/>
    </row>
    <row r="32" spans="1:5" s="8" customFormat="1" x14ac:dyDescent="0.3">
      <c r="A32" s="48" t="s">
        <v>12</v>
      </c>
      <c r="B32" s="49"/>
      <c r="C32" s="49"/>
      <c r="D32" s="49"/>
      <c r="E32" s="49"/>
    </row>
  </sheetData>
  <mergeCells count="6">
    <mergeCell ref="A29:E29"/>
    <mergeCell ref="A1:E1"/>
    <mergeCell ref="A3:E3"/>
    <mergeCell ref="A5:E5"/>
    <mergeCell ref="A23:E23"/>
    <mergeCell ref="A16:E16"/>
  </mergeCells>
  <printOptions horizontalCentered="1" verticalCentered="1"/>
  <pageMargins left="0.70866141732283472" right="0.70866141732283472" top="0" bottom="0" header="0" footer="0"/>
  <pageSetup paperSize="9" scale="86" orientation="portrait" r:id="rId1"/>
  <headerFooter>
    <oddFooter>&amp;R&amp;N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C3" sqref="C3"/>
    </sheetView>
  </sheetViews>
  <sheetFormatPr defaultRowHeight="14.4" x14ac:dyDescent="0.3"/>
  <cols>
    <col min="1" max="1" width="10.6640625" style="12" customWidth="1" collapsed="1"/>
    <col min="2" max="2" width="40.6640625" style="12" customWidth="1" collapsed="1"/>
    <col min="3" max="5" width="15.6640625" style="12" customWidth="1" collapsed="1"/>
    <col min="6" max="6" width="15.6640625" style="13" customWidth="1" collapsed="1"/>
    <col min="7" max="16384" width="8.88671875" style="12"/>
  </cols>
  <sheetData>
    <row r="1" spans="1:6" x14ac:dyDescent="0.3">
      <c r="A1" s="11" t="s">
        <v>89</v>
      </c>
    </row>
    <row r="2" spans="1:6" x14ac:dyDescent="0.3">
      <c r="A2" s="11" t="s">
        <v>68</v>
      </c>
    </row>
    <row r="3" spans="1:6" s="16" customFormat="1" ht="28.8" x14ac:dyDescent="0.3">
      <c r="A3" s="14" t="s">
        <v>1</v>
      </c>
      <c r="B3" s="14" t="s">
        <v>14</v>
      </c>
      <c r="C3" s="41" t="s">
        <v>141</v>
      </c>
      <c r="D3" s="14" t="s">
        <v>63</v>
      </c>
      <c r="E3" s="14" t="s">
        <v>64</v>
      </c>
      <c r="F3" s="15" t="s">
        <v>65</v>
      </c>
    </row>
    <row r="4" spans="1:6" x14ac:dyDescent="0.3">
      <c r="A4" s="17"/>
      <c r="B4" s="17" t="s">
        <v>0</v>
      </c>
      <c r="C4" s="18"/>
      <c r="D4" s="18"/>
      <c r="E4" s="18"/>
      <c r="F4" s="19"/>
    </row>
    <row r="5" spans="1:6" x14ac:dyDescent="0.3">
      <c r="A5" s="17" t="s">
        <v>15</v>
      </c>
      <c r="B5" s="17" t="s">
        <v>16</v>
      </c>
      <c r="C5" s="18">
        <v>1366900</v>
      </c>
      <c r="D5" s="18">
        <v>189904.07</v>
      </c>
      <c r="E5" s="18">
        <v>1556804.07</v>
      </c>
      <c r="F5" s="19">
        <v>113.89</v>
      </c>
    </row>
    <row r="6" spans="1:6" x14ac:dyDescent="0.3">
      <c r="A6" s="17" t="s">
        <v>17</v>
      </c>
      <c r="B6" s="17" t="s">
        <v>18</v>
      </c>
      <c r="C6" s="18">
        <v>958000</v>
      </c>
      <c r="D6" s="18">
        <v>172704.07</v>
      </c>
      <c r="E6" s="18">
        <v>1130704.07</v>
      </c>
      <c r="F6" s="19">
        <v>118.03</v>
      </c>
    </row>
    <row r="7" spans="1:6" x14ac:dyDescent="0.3">
      <c r="A7" s="17" t="s">
        <v>19</v>
      </c>
      <c r="B7" s="17" t="s">
        <v>20</v>
      </c>
      <c r="C7" s="18">
        <v>20</v>
      </c>
      <c r="D7" s="18">
        <v>-19</v>
      </c>
      <c r="E7" s="18">
        <v>1</v>
      </c>
      <c r="F7" s="19">
        <v>5</v>
      </c>
    </row>
    <row r="8" spans="1:6" x14ac:dyDescent="0.3">
      <c r="A8" s="17" t="s">
        <v>21</v>
      </c>
      <c r="B8" s="17" t="s">
        <v>22</v>
      </c>
      <c r="C8" s="18">
        <v>160000</v>
      </c>
      <c r="D8" s="18">
        <v>-18000</v>
      </c>
      <c r="E8" s="18">
        <v>142000</v>
      </c>
      <c r="F8" s="19">
        <v>88.75</v>
      </c>
    </row>
    <row r="9" spans="1:6" x14ac:dyDescent="0.3">
      <c r="A9" s="17" t="s">
        <v>23</v>
      </c>
      <c r="B9" s="17" t="s">
        <v>126</v>
      </c>
      <c r="C9" s="18">
        <v>79980</v>
      </c>
      <c r="D9" s="18">
        <v>33019</v>
      </c>
      <c r="E9" s="18">
        <v>112999</v>
      </c>
      <c r="F9" s="19">
        <v>141.28</v>
      </c>
    </row>
    <row r="10" spans="1:6" x14ac:dyDescent="0.3">
      <c r="A10" s="17" t="s">
        <v>24</v>
      </c>
      <c r="B10" s="17" t="s">
        <v>25</v>
      </c>
      <c r="C10" s="18">
        <v>166900</v>
      </c>
      <c r="D10" s="18">
        <v>3800</v>
      </c>
      <c r="E10" s="18">
        <v>170700</v>
      </c>
      <c r="F10" s="19">
        <v>102.28</v>
      </c>
    </row>
    <row r="11" spans="1:6" x14ac:dyDescent="0.3">
      <c r="A11" s="17" t="s">
        <v>26</v>
      </c>
      <c r="B11" s="17" t="s">
        <v>27</v>
      </c>
      <c r="C11" s="18">
        <v>2000</v>
      </c>
      <c r="D11" s="18">
        <v>-1600</v>
      </c>
      <c r="E11" s="18">
        <v>400</v>
      </c>
      <c r="F11" s="19">
        <v>20</v>
      </c>
    </row>
    <row r="12" spans="1:6" x14ac:dyDescent="0.3">
      <c r="A12" s="17"/>
      <c r="B12" s="17" t="s">
        <v>28</v>
      </c>
      <c r="C12" s="18">
        <v>1366900</v>
      </c>
      <c r="D12" s="18">
        <v>189904.07</v>
      </c>
      <c r="E12" s="18">
        <v>1556804.07</v>
      </c>
      <c r="F12" s="19">
        <v>113.89</v>
      </c>
    </row>
    <row r="13" spans="1:6" x14ac:dyDescent="0.3">
      <c r="A13" s="17" t="s">
        <v>29</v>
      </c>
      <c r="B13" s="17" t="s">
        <v>30</v>
      </c>
      <c r="C13" s="18">
        <v>1387400</v>
      </c>
      <c r="D13" s="18">
        <v>118226.37</v>
      </c>
      <c r="E13" s="18">
        <v>1505626.37</v>
      </c>
      <c r="F13" s="19">
        <v>108.52</v>
      </c>
    </row>
    <row r="14" spans="1:6" x14ac:dyDescent="0.3">
      <c r="A14" s="17" t="s">
        <v>31</v>
      </c>
      <c r="B14" s="17" t="s">
        <v>32</v>
      </c>
      <c r="C14" s="18">
        <v>974650</v>
      </c>
      <c r="D14" s="18">
        <v>96950</v>
      </c>
      <c r="E14" s="18">
        <v>1071600</v>
      </c>
      <c r="F14" s="19">
        <v>109.95</v>
      </c>
    </row>
    <row r="15" spans="1:6" x14ac:dyDescent="0.3">
      <c r="A15" s="17" t="s">
        <v>33</v>
      </c>
      <c r="B15" s="17" t="s">
        <v>34</v>
      </c>
      <c r="C15" s="18">
        <v>410385</v>
      </c>
      <c r="D15" s="18">
        <v>18281.37</v>
      </c>
      <c r="E15" s="18">
        <v>428666.37</v>
      </c>
      <c r="F15" s="19">
        <v>104.45</v>
      </c>
    </row>
    <row r="16" spans="1:6" x14ac:dyDescent="0.3">
      <c r="A16" s="17" t="s">
        <v>35</v>
      </c>
      <c r="B16" s="17" t="s">
        <v>36</v>
      </c>
      <c r="C16" s="18">
        <v>2365</v>
      </c>
      <c r="D16" s="18">
        <v>-2005</v>
      </c>
      <c r="E16" s="18">
        <v>360</v>
      </c>
      <c r="F16" s="19">
        <v>15.22</v>
      </c>
    </row>
    <row r="17" spans="1:6" x14ac:dyDescent="0.3">
      <c r="A17" s="17" t="s">
        <v>122</v>
      </c>
      <c r="B17" s="17" t="s">
        <v>127</v>
      </c>
      <c r="C17" s="18"/>
      <c r="D17" s="18">
        <v>5000</v>
      </c>
      <c r="E17" s="18">
        <v>5000</v>
      </c>
      <c r="F17" s="19"/>
    </row>
    <row r="18" spans="1:6" x14ac:dyDescent="0.3">
      <c r="A18" s="17" t="s">
        <v>37</v>
      </c>
      <c r="B18" s="17" t="s">
        <v>38</v>
      </c>
      <c r="C18" s="18">
        <v>57500</v>
      </c>
      <c r="D18" s="18">
        <v>-16000</v>
      </c>
      <c r="E18" s="18">
        <v>41500</v>
      </c>
      <c r="F18" s="19">
        <v>72.17</v>
      </c>
    </row>
    <row r="19" spans="1:6" x14ac:dyDescent="0.3">
      <c r="A19" s="17" t="s">
        <v>39</v>
      </c>
      <c r="B19" s="17" t="s">
        <v>40</v>
      </c>
      <c r="C19" s="18">
        <v>57500</v>
      </c>
      <c r="D19" s="18">
        <v>-16000</v>
      </c>
      <c r="E19" s="18">
        <v>41500</v>
      </c>
      <c r="F19" s="19">
        <v>72.17</v>
      </c>
    </row>
    <row r="20" spans="1:6" x14ac:dyDescent="0.3">
      <c r="A20" s="17"/>
      <c r="B20" s="17" t="s">
        <v>41</v>
      </c>
      <c r="C20" s="18">
        <v>1444900</v>
      </c>
      <c r="D20" s="18">
        <v>102226.37</v>
      </c>
      <c r="E20" s="18">
        <v>1547126.37</v>
      </c>
      <c r="F20" s="19">
        <v>107.07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zoomScaleNormal="100" workbookViewId="0">
      <selection activeCell="C3" sqref="C3"/>
    </sheetView>
  </sheetViews>
  <sheetFormatPr defaultRowHeight="14.4" x14ac:dyDescent="0.3"/>
  <cols>
    <col min="1" max="1" width="10.6640625" style="12" customWidth="1" collapsed="1"/>
    <col min="2" max="2" width="43.21875" style="12" customWidth="1" collapsed="1"/>
    <col min="3" max="6" width="15.6640625" style="12" customWidth="1" collapsed="1"/>
    <col min="7" max="16384" width="8.88671875" style="12"/>
  </cols>
  <sheetData>
    <row r="1" spans="1:6" x14ac:dyDescent="0.3">
      <c r="A1" s="11" t="s">
        <v>89</v>
      </c>
    </row>
    <row r="2" spans="1:6" x14ac:dyDescent="0.3">
      <c r="A2" s="11" t="s">
        <v>69</v>
      </c>
    </row>
    <row r="3" spans="1:6" s="16" customFormat="1" ht="28.8" x14ac:dyDescent="0.3">
      <c r="A3" s="14" t="s">
        <v>1</v>
      </c>
      <c r="B3" s="14" t="s">
        <v>14</v>
      </c>
      <c r="C3" s="41" t="s">
        <v>141</v>
      </c>
      <c r="D3" s="14" t="s">
        <v>63</v>
      </c>
      <c r="E3" s="14" t="s">
        <v>64</v>
      </c>
      <c r="F3" s="14" t="s">
        <v>65</v>
      </c>
    </row>
    <row r="4" spans="1:6" x14ac:dyDescent="0.3">
      <c r="A4" s="17"/>
      <c r="B4" s="17" t="s">
        <v>0</v>
      </c>
      <c r="C4" s="18"/>
      <c r="D4" s="18"/>
      <c r="E4" s="18"/>
      <c r="F4" s="19"/>
    </row>
    <row r="5" spans="1:6" x14ac:dyDescent="0.3">
      <c r="A5" s="17" t="s">
        <v>101</v>
      </c>
      <c r="B5" s="17" t="s">
        <v>42</v>
      </c>
      <c r="C5" s="18">
        <v>3900</v>
      </c>
      <c r="D5" s="18">
        <v>-200</v>
      </c>
      <c r="E5" s="18">
        <v>3700</v>
      </c>
      <c r="F5" s="19">
        <v>94.87</v>
      </c>
    </row>
    <row r="6" spans="1:6" x14ac:dyDescent="0.3">
      <c r="A6" s="17" t="s">
        <v>91</v>
      </c>
      <c r="B6" s="17" t="s">
        <v>43</v>
      </c>
      <c r="C6" s="18">
        <v>3900</v>
      </c>
      <c r="D6" s="18">
        <v>-200</v>
      </c>
      <c r="E6" s="18">
        <v>3700</v>
      </c>
      <c r="F6" s="19">
        <v>94.87</v>
      </c>
    </row>
    <row r="7" spans="1:6" x14ac:dyDescent="0.3">
      <c r="A7" s="17" t="s">
        <v>92</v>
      </c>
      <c r="B7" s="17" t="s">
        <v>44</v>
      </c>
      <c r="C7" s="18">
        <v>80000</v>
      </c>
      <c r="D7" s="18">
        <v>33400</v>
      </c>
      <c r="E7" s="18">
        <v>113400</v>
      </c>
      <c r="F7" s="19">
        <v>141.75</v>
      </c>
    </row>
    <row r="8" spans="1:6" x14ac:dyDescent="0.3">
      <c r="A8" s="17" t="s">
        <v>93</v>
      </c>
      <c r="B8" s="17" t="s">
        <v>45</v>
      </c>
      <c r="C8" s="18">
        <v>80000</v>
      </c>
      <c r="D8" s="18">
        <v>33400</v>
      </c>
      <c r="E8" s="18">
        <v>113400</v>
      </c>
      <c r="F8" s="19">
        <v>141.75</v>
      </c>
    </row>
    <row r="9" spans="1:6" x14ac:dyDescent="0.3">
      <c r="A9" s="17" t="s">
        <v>95</v>
      </c>
      <c r="B9" s="17" t="s">
        <v>46</v>
      </c>
      <c r="C9" s="18">
        <v>323000</v>
      </c>
      <c r="D9" s="18">
        <v>-16000</v>
      </c>
      <c r="E9" s="18">
        <v>307000</v>
      </c>
      <c r="F9" s="19">
        <v>95.05</v>
      </c>
    </row>
    <row r="10" spans="1:6" x14ac:dyDescent="0.3">
      <c r="A10" s="17" t="s">
        <v>96</v>
      </c>
      <c r="B10" s="17" t="s">
        <v>47</v>
      </c>
      <c r="C10" s="18">
        <v>160000</v>
      </c>
      <c r="D10" s="18">
        <v>-20000</v>
      </c>
      <c r="E10" s="18">
        <v>140000</v>
      </c>
      <c r="F10" s="19">
        <v>87.5</v>
      </c>
    </row>
    <row r="11" spans="1:6" x14ac:dyDescent="0.3">
      <c r="A11" s="17" t="s">
        <v>97</v>
      </c>
      <c r="B11" s="17" t="s">
        <v>48</v>
      </c>
      <c r="C11" s="18">
        <v>163000</v>
      </c>
      <c r="D11" s="18">
        <v>4000</v>
      </c>
      <c r="E11" s="18">
        <v>167000</v>
      </c>
      <c r="F11" s="19">
        <v>102.45</v>
      </c>
    </row>
    <row r="12" spans="1:6" x14ac:dyDescent="0.3">
      <c r="A12" s="17" t="s">
        <v>98</v>
      </c>
      <c r="B12" s="17" t="s">
        <v>49</v>
      </c>
      <c r="C12" s="18">
        <v>958000</v>
      </c>
      <c r="D12" s="18">
        <v>172704.07</v>
      </c>
      <c r="E12" s="18">
        <v>1130704.07</v>
      </c>
      <c r="F12" s="19">
        <v>118.03</v>
      </c>
    </row>
    <row r="13" spans="1:6" x14ac:dyDescent="0.3">
      <c r="A13" s="17" t="s">
        <v>131</v>
      </c>
      <c r="B13" s="17" t="s">
        <v>128</v>
      </c>
      <c r="C13" s="18">
        <v>948000</v>
      </c>
      <c r="D13" s="18">
        <v>168748.07</v>
      </c>
      <c r="E13" s="18">
        <v>1116748.07</v>
      </c>
      <c r="F13" s="19">
        <v>117.8</v>
      </c>
    </row>
    <row r="14" spans="1:6" x14ac:dyDescent="0.3">
      <c r="A14" s="17" t="s">
        <v>132</v>
      </c>
      <c r="B14" s="17" t="s">
        <v>129</v>
      </c>
      <c r="C14" s="18">
        <v>10000</v>
      </c>
      <c r="D14" s="18">
        <v>3956</v>
      </c>
      <c r="E14" s="18">
        <v>13956</v>
      </c>
      <c r="F14" s="19">
        <v>139.56</v>
      </c>
    </row>
    <row r="15" spans="1:6" x14ac:dyDescent="0.3">
      <c r="A15" s="17" t="s">
        <v>99</v>
      </c>
      <c r="B15" s="17" t="s">
        <v>50</v>
      </c>
      <c r="C15" s="18">
        <v>2000</v>
      </c>
      <c r="D15" s="18"/>
      <c r="E15" s="18">
        <v>2000</v>
      </c>
      <c r="F15" s="19">
        <v>100</v>
      </c>
    </row>
    <row r="16" spans="1:6" x14ac:dyDescent="0.3">
      <c r="A16" s="17" t="s">
        <v>100</v>
      </c>
      <c r="B16" s="17" t="s">
        <v>51</v>
      </c>
      <c r="C16" s="18">
        <v>2000</v>
      </c>
      <c r="D16" s="18"/>
      <c r="E16" s="18">
        <v>2000</v>
      </c>
      <c r="F16" s="19">
        <v>100</v>
      </c>
    </row>
    <row r="17" spans="1:7" x14ac:dyDescent="0.3">
      <c r="A17" s="17"/>
      <c r="B17" s="17" t="s">
        <v>28</v>
      </c>
      <c r="C17" s="18">
        <v>1366900</v>
      </c>
      <c r="D17" s="18">
        <v>189904.07</v>
      </c>
      <c r="E17" s="18">
        <v>1556804.07</v>
      </c>
      <c r="F17" s="19">
        <v>113.89</v>
      </c>
    </row>
    <row r="18" spans="1:7" x14ac:dyDescent="0.3">
      <c r="A18" s="17" t="s">
        <v>101</v>
      </c>
      <c r="B18" s="17" t="s">
        <v>42</v>
      </c>
      <c r="C18" s="18">
        <v>3900</v>
      </c>
      <c r="D18" s="18">
        <v>-200</v>
      </c>
      <c r="E18" s="18">
        <v>3700</v>
      </c>
      <c r="F18" s="19">
        <v>94.87</v>
      </c>
    </row>
    <row r="19" spans="1:7" x14ac:dyDescent="0.3">
      <c r="A19" s="17" t="s">
        <v>91</v>
      </c>
      <c r="B19" s="17" t="s">
        <v>43</v>
      </c>
      <c r="C19" s="18">
        <v>3900</v>
      </c>
      <c r="D19" s="18">
        <v>-200</v>
      </c>
      <c r="E19" s="18">
        <v>3700</v>
      </c>
      <c r="F19" s="19">
        <v>94.87</v>
      </c>
    </row>
    <row r="20" spans="1:7" x14ac:dyDescent="0.3">
      <c r="A20" s="17" t="s">
        <v>92</v>
      </c>
      <c r="B20" s="17" t="s">
        <v>44</v>
      </c>
      <c r="C20" s="18">
        <v>150000</v>
      </c>
      <c r="D20" s="18">
        <v>35183.17</v>
      </c>
      <c r="E20" s="18">
        <v>185183.17</v>
      </c>
      <c r="F20" s="19">
        <v>123.46</v>
      </c>
    </row>
    <row r="21" spans="1:7" x14ac:dyDescent="0.3">
      <c r="A21" s="17" t="s">
        <v>93</v>
      </c>
      <c r="B21" s="17" t="s">
        <v>45</v>
      </c>
      <c r="C21" s="18">
        <v>80000</v>
      </c>
      <c r="D21" s="18">
        <v>33400</v>
      </c>
      <c r="E21" s="18">
        <v>113400</v>
      </c>
      <c r="F21" s="19">
        <v>141.75</v>
      </c>
    </row>
    <row r="22" spans="1:7" x14ac:dyDescent="0.3">
      <c r="A22" s="17" t="s">
        <v>94</v>
      </c>
      <c r="B22" s="17" t="s">
        <v>52</v>
      </c>
      <c r="C22" s="18">
        <v>70000</v>
      </c>
      <c r="D22" s="18">
        <v>1783.17</v>
      </c>
      <c r="E22" s="18">
        <v>71783.17</v>
      </c>
      <c r="F22" s="19">
        <v>102.55</v>
      </c>
    </row>
    <row r="23" spans="1:7" x14ac:dyDescent="0.3">
      <c r="A23" s="17" t="s">
        <v>95</v>
      </c>
      <c r="B23" s="17" t="s">
        <v>46</v>
      </c>
      <c r="C23" s="18">
        <v>331000</v>
      </c>
      <c r="D23" s="18">
        <v>-24000</v>
      </c>
      <c r="E23" s="18">
        <v>307000</v>
      </c>
      <c r="F23" s="19">
        <v>92.75</v>
      </c>
    </row>
    <row r="24" spans="1:7" x14ac:dyDescent="0.3">
      <c r="A24" s="17" t="s">
        <v>96</v>
      </c>
      <c r="B24" s="17" t="s">
        <v>47</v>
      </c>
      <c r="C24" s="18">
        <v>160000</v>
      </c>
      <c r="D24" s="18">
        <v>-20000</v>
      </c>
      <c r="E24" s="18">
        <v>140000</v>
      </c>
      <c r="F24" s="19">
        <v>87.5</v>
      </c>
    </row>
    <row r="25" spans="1:7" x14ac:dyDescent="0.3">
      <c r="A25" s="17" t="s">
        <v>97</v>
      </c>
      <c r="B25" s="17" t="s">
        <v>48</v>
      </c>
      <c r="C25" s="18">
        <v>163000</v>
      </c>
      <c r="D25" s="18">
        <v>4000</v>
      </c>
      <c r="E25" s="18">
        <v>167000</v>
      </c>
      <c r="F25" s="19">
        <v>102.45</v>
      </c>
    </row>
    <row r="26" spans="1:7" x14ac:dyDescent="0.3">
      <c r="A26" s="17" t="s">
        <v>133</v>
      </c>
      <c r="B26" s="17" t="s">
        <v>130</v>
      </c>
      <c r="C26" s="18">
        <v>8000</v>
      </c>
      <c r="D26" s="18">
        <v>-8000</v>
      </c>
      <c r="E26" s="18"/>
      <c r="F26" s="19"/>
    </row>
    <row r="27" spans="1:7" x14ac:dyDescent="0.3">
      <c r="A27" s="17" t="s">
        <v>98</v>
      </c>
      <c r="B27" s="17" t="s">
        <v>49</v>
      </c>
      <c r="C27" s="18">
        <v>958000</v>
      </c>
      <c r="D27" s="18">
        <v>91243.199999999997</v>
      </c>
      <c r="E27" s="18">
        <v>1049243.2</v>
      </c>
      <c r="F27" s="19">
        <v>109.52</v>
      </c>
    </row>
    <row r="28" spans="1:7" x14ac:dyDescent="0.3">
      <c r="A28" s="17" t="s">
        <v>131</v>
      </c>
      <c r="B28" s="17" t="s">
        <v>128</v>
      </c>
      <c r="C28" s="18">
        <v>948000</v>
      </c>
      <c r="D28" s="18">
        <v>96852</v>
      </c>
      <c r="E28" s="18">
        <v>1044852</v>
      </c>
      <c r="F28" s="19">
        <v>110.22</v>
      </c>
    </row>
    <row r="29" spans="1:7" x14ac:dyDescent="0.3">
      <c r="A29" s="17" t="s">
        <v>132</v>
      </c>
      <c r="B29" s="17" t="s">
        <v>129</v>
      </c>
      <c r="C29" s="18">
        <v>10000</v>
      </c>
      <c r="D29" s="18">
        <v>-5608.8</v>
      </c>
      <c r="E29" s="18">
        <v>4391.2</v>
      </c>
      <c r="F29" s="19">
        <v>43.91</v>
      </c>
    </row>
    <row r="30" spans="1:7" x14ac:dyDescent="0.3">
      <c r="A30" s="17" t="s">
        <v>99</v>
      </c>
      <c r="B30" s="17" t="s">
        <v>50</v>
      </c>
      <c r="C30" s="18">
        <v>2000</v>
      </c>
      <c r="D30" s="18"/>
      <c r="E30" s="18">
        <v>2000</v>
      </c>
      <c r="F30" s="19">
        <v>100</v>
      </c>
    </row>
    <row r="31" spans="1:7" x14ac:dyDescent="0.3">
      <c r="A31" s="17" t="s">
        <v>100</v>
      </c>
      <c r="B31" s="17" t="s">
        <v>51</v>
      </c>
      <c r="C31" s="18">
        <v>2000</v>
      </c>
      <c r="D31" s="18"/>
      <c r="E31" s="18">
        <v>2000</v>
      </c>
      <c r="F31" s="19">
        <v>100</v>
      </c>
    </row>
    <row r="32" spans="1:7" customFormat="1" x14ac:dyDescent="0.3">
      <c r="A32" s="17"/>
      <c r="B32" s="17" t="s">
        <v>41</v>
      </c>
      <c r="C32" s="18">
        <v>1444900</v>
      </c>
      <c r="D32" s="18">
        <v>102226.37</v>
      </c>
      <c r="E32" s="18">
        <v>1547126.37</v>
      </c>
      <c r="F32" s="19">
        <v>107.07</v>
      </c>
      <c r="G32" s="59"/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zoomScaleNormal="100" workbookViewId="0">
      <selection activeCell="C3" sqref="C3"/>
    </sheetView>
  </sheetViews>
  <sheetFormatPr defaultRowHeight="14.4" x14ac:dyDescent="0.3"/>
  <cols>
    <col min="1" max="1" width="15.6640625" style="12" customWidth="1" collapsed="1"/>
    <col min="2" max="2" width="35.6640625" style="12" customWidth="1" collapsed="1"/>
    <col min="3" max="6" width="15.6640625" style="12" customWidth="1" collapsed="1"/>
    <col min="7" max="16384" width="8.88671875" style="12"/>
  </cols>
  <sheetData>
    <row r="1" spans="1:6" x14ac:dyDescent="0.3">
      <c r="A1" s="11" t="s">
        <v>89</v>
      </c>
    </row>
    <row r="2" spans="1:6" x14ac:dyDescent="0.3">
      <c r="A2" s="11" t="s">
        <v>70</v>
      </c>
    </row>
    <row r="3" spans="1:6" s="16" customFormat="1" ht="28.8" x14ac:dyDescent="0.3">
      <c r="A3" s="14" t="s">
        <v>1</v>
      </c>
      <c r="B3" s="14" t="s">
        <v>14</v>
      </c>
      <c r="C3" s="41" t="s">
        <v>141</v>
      </c>
      <c r="D3" s="14" t="s">
        <v>63</v>
      </c>
      <c r="E3" s="14" t="s">
        <v>64</v>
      </c>
      <c r="F3" s="14" t="s">
        <v>65</v>
      </c>
    </row>
    <row r="4" spans="1:6" customFormat="1" x14ac:dyDescent="0.3">
      <c r="A4" s="17"/>
      <c r="B4" s="17" t="s">
        <v>0</v>
      </c>
      <c r="C4" s="18"/>
      <c r="D4" s="18"/>
      <c r="E4" s="18"/>
      <c r="F4" s="19"/>
    </row>
    <row r="5" spans="1:6" customFormat="1" x14ac:dyDescent="0.3">
      <c r="A5" s="17" t="s">
        <v>106</v>
      </c>
      <c r="B5" s="17" t="s">
        <v>53</v>
      </c>
      <c r="C5" s="18">
        <v>1444900</v>
      </c>
      <c r="D5" s="18">
        <v>102226.37</v>
      </c>
      <c r="E5" s="18">
        <v>1547126.37</v>
      </c>
      <c r="F5" s="19">
        <v>107.07</v>
      </c>
    </row>
    <row r="6" spans="1:6" customFormat="1" x14ac:dyDescent="0.3">
      <c r="A6" s="17" t="s">
        <v>107</v>
      </c>
      <c r="B6" s="17" t="s">
        <v>54</v>
      </c>
      <c r="C6" s="18">
        <v>1444900</v>
      </c>
      <c r="D6" s="18">
        <v>102226.37</v>
      </c>
      <c r="E6" s="18">
        <v>1547126.37</v>
      </c>
      <c r="F6" s="19">
        <v>107.07</v>
      </c>
    </row>
    <row r="7" spans="1:6" customFormat="1" x14ac:dyDescent="0.3">
      <c r="A7" s="17" t="s">
        <v>108</v>
      </c>
      <c r="B7" s="17" t="s">
        <v>55</v>
      </c>
      <c r="C7" s="18">
        <v>13700</v>
      </c>
      <c r="D7" s="18">
        <v>-4308.8</v>
      </c>
      <c r="E7" s="18">
        <v>9391.2000000000007</v>
      </c>
      <c r="F7" s="19">
        <v>68.55</v>
      </c>
    </row>
    <row r="8" spans="1:6" customFormat="1" x14ac:dyDescent="0.3">
      <c r="A8" s="17" t="s">
        <v>109</v>
      </c>
      <c r="B8" s="17" t="s">
        <v>73</v>
      </c>
      <c r="C8" s="18">
        <v>1431200</v>
      </c>
      <c r="D8" s="18">
        <v>106535.17</v>
      </c>
      <c r="E8" s="18">
        <v>1537735.17</v>
      </c>
      <c r="F8" s="19">
        <v>107.44</v>
      </c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zoomScaleNormal="100" workbookViewId="0">
      <selection activeCell="C3" sqref="C3"/>
    </sheetView>
  </sheetViews>
  <sheetFormatPr defaultRowHeight="14.4" x14ac:dyDescent="0.3"/>
  <cols>
    <col min="1" max="1" width="10.6640625" style="34" customWidth="1"/>
    <col min="2" max="2" width="40.6640625" style="12" customWidth="1"/>
    <col min="3" max="4" width="15.6640625" style="12" customWidth="1"/>
    <col min="5" max="6" width="10.6640625" style="12" customWidth="1"/>
    <col min="7" max="16384" width="8.88671875" style="12"/>
  </cols>
  <sheetData>
    <row r="1" spans="1:6" x14ac:dyDescent="0.3">
      <c r="A1" s="20" t="s">
        <v>78</v>
      </c>
    </row>
    <row r="2" spans="1:6" s="22" customFormat="1" x14ac:dyDescent="0.3">
      <c r="A2" s="21" t="s">
        <v>79</v>
      </c>
    </row>
    <row r="3" spans="1:6" s="16" customFormat="1" ht="28.8" x14ac:dyDescent="0.3">
      <c r="A3" s="23" t="s">
        <v>1</v>
      </c>
      <c r="B3" s="14" t="s">
        <v>14</v>
      </c>
      <c r="C3" s="41" t="s">
        <v>141</v>
      </c>
      <c r="D3" s="14" t="s">
        <v>63</v>
      </c>
      <c r="E3" s="14" t="s">
        <v>64</v>
      </c>
      <c r="F3" s="14" t="s">
        <v>65</v>
      </c>
    </row>
    <row r="4" spans="1:6" s="22" customFormat="1" x14ac:dyDescent="0.3">
      <c r="A4" s="24"/>
      <c r="B4" s="25" t="s">
        <v>80</v>
      </c>
      <c r="C4" s="26">
        <v>0</v>
      </c>
      <c r="D4" s="26">
        <v>0</v>
      </c>
      <c r="E4" s="26">
        <v>0</v>
      </c>
      <c r="F4" s="27">
        <v>0</v>
      </c>
    </row>
    <row r="5" spans="1:6" x14ac:dyDescent="0.3">
      <c r="A5" s="28">
        <v>8</v>
      </c>
      <c r="B5" s="28" t="s">
        <v>81</v>
      </c>
      <c r="C5" s="35">
        <v>0</v>
      </c>
      <c r="D5" s="35">
        <v>0</v>
      </c>
      <c r="E5" s="35">
        <v>0</v>
      </c>
      <c r="F5" s="35">
        <v>0</v>
      </c>
    </row>
    <row r="6" spans="1:6" s="33" customFormat="1" x14ac:dyDescent="0.3">
      <c r="A6" s="29">
        <v>84</v>
      </c>
      <c r="B6" s="30" t="s">
        <v>82</v>
      </c>
      <c r="C6" s="31">
        <v>0</v>
      </c>
      <c r="D6" s="31">
        <v>0</v>
      </c>
      <c r="E6" s="31">
        <v>0</v>
      </c>
      <c r="F6" s="32">
        <v>0</v>
      </c>
    </row>
    <row r="7" spans="1:6" x14ac:dyDescent="0.3">
      <c r="A7" s="28"/>
      <c r="B7" s="10" t="s">
        <v>83</v>
      </c>
      <c r="C7" s="35">
        <v>0</v>
      </c>
      <c r="D7" s="35">
        <v>0</v>
      </c>
      <c r="E7" s="35">
        <v>0</v>
      </c>
      <c r="F7" s="35">
        <v>0</v>
      </c>
    </row>
    <row r="8" spans="1:6" s="22" customFormat="1" x14ac:dyDescent="0.3">
      <c r="A8" s="24">
        <v>5</v>
      </c>
      <c r="B8" s="25" t="s">
        <v>84</v>
      </c>
      <c r="C8" s="26">
        <v>0</v>
      </c>
      <c r="D8" s="26">
        <v>0</v>
      </c>
      <c r="E8" s="26">
        <v>0</v>
      </c>
      <c r="F8" s="27">
        <v>0</v>
      </c>
    </row>
    <row r="9" spans="1:6" ht="26.4" x14ac:dyDescent="0.3">
      <c r="A9" s="36">
        <v>54</v>
      </c>
      <c r="B9" s="36" t="s">
        <v>85</v>
      </c>
      <c r="C9" s="37">
        <v>0</v>
      </c>
      <c r="D9" s="37">
        <v>0</v>
      </c>
      <c r="E9" s="37">
        <v>0</v>
      </c>
      <c r="F9" s="37">
        <v>0</v>
      </c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"/>
  <sheetViews>
    <sheetView workbookViewId="0">
      <selection activeCell="C3" sqref="C3"/>
    </sheetView>
  </sheetViews>
  <sheetFormatPr defaultRowHeight="14.4" x14ac:dyDescent="0.3"/>
  <cols>
    <col min="1" max="1" width="10.6640625" style="34" customWidth="1"/>
    <col min="2" max="2" width="40.6640625" style="12" customWidth="1"/>
    <col min="3" max="4" width="15.6640625" style="12" customWidth="1"/>
    <col min="5" max="6" width="10.6640625" style="12" customWidth="1"/>
    <col min="7" max="16384" width="8.88671875" style="12"/>
  </cols>
  <sheetData>
    <row r="1" spans="1:6" x14ac:dyDescent="0.3">
      <c r="A1" s="20" t="s">
        <v>78</v>
      </c>
    </row>
    <row r="2" spans="1:6" s="22" customFormat="1" x14ac:dyDescent="0.3">
      <c r="A2" s="21" t="s">
        <v>86</v>
      </c>
    </row>
    <row r="3" spans="1:6" s="16" customFormat="1" ht="28.8" x14ac:dyDescent="0.3">
      <c r="A3" s="23" t="s">
        <v>1</v>
      </c>
      <c r="B3" s="14" t="s">
        <v>14</v>
      </c>
      <c r="C3" s="41" t="s">
        <v>141</v>
      </c>
      <c r="D3" s="14" t="s">
        <v>63</v>
      </c>
      <c r="E3" s="14" t="s">
        <v>64</v>
      </c>
      <c r="F3" s="14" t="s">
        <v>65</v>
      </c>
    </row>
    <row r="4" spans="1:6" s="22" customFormat="1" x14ac:dyDescent="0.3">
      <c r="A4" s="24"/>
      <c r="B4" s="25" t="s">
        <v>80</v>
      </c>
      <c r="C4" s="26"/>
      <c r="D4" s="26"/>
      <c r="E4" s="26"/>
      <c r="F4" s="27"/>
    </row>
    <row r="5" spans="1:6" x14ac:dyDescent="0.3">
      <c r="A5" s="28">
        <v>8</v>
      </c>
      <c r="B5" s="28" t="s">
        <v>87</v>
      </c>
      <c r="C5" s="35"/>
      <c r="D5" s="35"/>
      <c r="E5" s="35"/>
      <c r="F5" s="35"/>
    </row>
    <row r="6" spans="1:6" s="33" customFormat="1" x14ac:dyDescent="0.3">
      <c r="A6" s="29">
        <v>81</v>
      </c>
      <c r="B6" s="30" t="s">
        <v>87</v>
      </c>
      <c r="C6" s="31"/>
      <c r="D6" s="31"/>
      <c r="E6" s="31"/>
      <c r="F6" s="32"/>
    </row>
    <row r="7" spans="1:6" x14ac:dyDescent="0.3">
      <c r="A7" s="28"/>
      <c r="B7" s="10" t="s">
        <v>83</v>
      </c>
      <c r="C7" s="35"/>
      <c r="D7" s="35"/>
      <c r="E7" s="35"/>
      <c r="F7" s="35"/>
    </row>
    <row r="8" spans="1:6" s="22" customFormat="1" x14ac:dyDescent="0.3">
      <c r="A8" s="24">
        <v>1</v>
      </c>
      <c r="B8" s="25" t="s">
        <v>43</v>
      </c>
      <c r="C8" s="26"/>
      <c r="D8" s="26"/>
      <c r="E8" s="26"/>
      <c r="F8" s="27"/>
    </row>
    <row r="9" spans="1:6" x14ac:dyDescent="0.3">
      <c r="A9" s="36">
        <v>11</v>
      </c>
      <c r="B9" s="36" t="s">
        <v>43</v>
      </c>
      <c r="C9" s="37"/>
      <c r="D9" s="37"/>
      <c r="E9" s="37"/>
      <c r="F9" s="37"/>
    </row>
    <row r="10" spans="1:6" s="22" customFormat="1" x14ac:dyDescent="0.3">
      <c r="A10" s="24">
        <v>3</v>
      </c>
      <c r="B10" s="25" t="s">
        <v>88</v>
      </c>
      <c r="C10" s="26"/>
      <c r="D10" s="26"/>
      <c r="E10" s="26"/>
      <c r="F10" s="27"/>
    </row>
    <row r="11" spans="1:6" x14ac:dyDescent="0.3">
      <c r="A11" s="36">
        <v>31</v>
      </c>
      <c r="B11" s="36" t="s">
        <v>88</v>
      </c>
      <c r="C11" s="37"/>
      <c r="D11" s="37"/>
      <c r="E11" s="37"/>
      <c r="F11" s="37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3"/>
  <sheetViews>
    <sheetView zoomScaleNormal="100" workbookViewId="0">
      <selection activeCell="K6" sqref="K6"/>
    </sheetView>
  </sheetViews>
  <sheetFormatPr defaultRowHeight="14.4" x14ac:dyDescent="0.3"/>
  <cols>
    <col min="1" max="1" width="10.6640625" style="12" customWidth="1" collapsed="1"/>
    <col min="2" max="2" width="40.6640625" style="12" customWidth="1" collapsed="1"/>
    <col min="3" max="4" width="15.6640625" style="12" customWidth="1" collapsed="1"/>
    <col min="5" max="5" width="15.77734375" style="12" bestFit="1" customWidth="1" collapsed="1"/>
    <col min="6" max="6" width="15.77734375" style="13" bestFit="1" customWidth="1" collapsed="1"/>
    <col min="7" max="16384" width="8.88671875" style="12"/>
  </cols>
  <sheetData>
    <row r="1" spans="1:6" x14ac:dyDescent="0.3">
      <c r="A1" s="11" t="s">
        <v>142</v>
      </c>
    </row>
    <row r="2" spans="1:6" x14ac:dyDescent="0.3">
      <c r="A2" s="11" t="s">
        <v>90</v>
      </c>
    </row>
    <row r="3" spans="1:6" s="16" customFormat="1" ht="28.8" x14ac:dyDescent="0.3">
      <c r="A3" s="14" t="s">
        <v>1</v>
      </c>
      <c r="B3" s="14" t="s">
        <v>14</v>
      </c>
      <c r="C3" s="41" t="s">
        <v>141</v>
      </c>
      <c r="D3" s="14" t="s">
        <v>63</v>
      </c>
      <c r="E3" s="14" t="s">
        <v>64</v>
      </c>
      <c r="F3" s="15" t="s">
        <v>65</v>
      </c>
    </row>
    <row r="4" spans="1:6" x14ac:dyDescent="0.3">
      <c r="A4" s="17"/>
      <c r="B4" s="17" t="s">
        <v>56</v>
      </c>
      <c r="C4" s="18">
        <v>1444900</v>
      </c>
      <c r="D4" s="18">
        <v>102226.37</v>
      </c>
      <c r="E4" s="18">
        <v>1547126.37</v>
      </c>
      <c r="F4" s="19">
        <v>107.07</v>
      </c>
    </row>
    <row r="5" spans="1:6" x14ac:dyDescent="0.3">
      <c r="A5" s="17"/>
      <c r="B5" s="17" t="s">
        <v>74</v>
      </c>
      <c r="C5" s="18">
        <v>1444900</v>
      </c>
      <c r="D5" s="18">
        <v>102226.37</v>
      </c>
      <c r="E5" s="18">
        <v>1547126.37</v>
      </c>
      <c r="F5" s="19">
        <v>107.07</v>
      </c>
    </row>
    <row r="6" spans="1:6" x14ac:dyDescent="0.3">
      <c r="A6" s="17" t="s">
        <v>134</v>
      </c>
      <c r="B6" s="17" t="s">
        <v>135</v>
      </c>
      <c r="C6" s="18">
        <v>500</v>
      </c>
      <c r="D6" s="18">
        <v>-200</v>
      </c>
      <c r="E6" s="18">
        <v>300</v>
      </c>
      <c r="F6" s="19">
        <v>60</v>
      </c>
    </row>
    <row r="7" spans="1:6" x14ac:dyDescent="0.3">
      <c r="A7" s="17" t="s">
        <v>136</v>
      </c>
      <c r="B7" s="17" t="s">
        <v>137</v>
      </c>
      <c r="C7" s="18">
        <v>500</v>
      </c>
      <c r="D7" s="18">
        <v>-200</v>
      </c>
      <c r="E7" s="18">
        <v>300</v>
      </c>
      <c r="F7" s="19">
        <v>60</v>
      </c>
    </row>
    <row r="8" spans="1:6" x14ac:dyDescent="0.3">
      <c r="A8" s="17" t="s">
        <v>110</v>
      </c>
      <c r="B8" s="17" t="s">
        <v>42</v>
      </c>
      <c r="C8" s="18">
        <v>500</v>
      </c>
      <c r="D8" s="18">
        <v>-200</v>
      </c>
      <c r="E8" s="18">
        <v>300</v>
      </c>
      <c r="F8" s="19">
        <v>60</v>
      </c>
    </row>
    <row r="9" spans="1:6" x14ac:dyDescent="0.3">
      <c r="A9" s="17" t="s">
        <v>114</v>
      </c>
      <c r="B9" s="17" t="s">
        <v>43</v>
      </c>
      <c r="C9" s="18">
        <v>500</v>
      </c>
      <c r="D9" s="18">
        <v>-200</v>
      </c>
      <c r="E9" s="18">
        <v>300</v>
      </c>
      <c r="F9" s="19">
        <v>60</v>
      </c>
    </row>
    <row r="10" spans="1:6" x14ac:dyDescent="0.3">
      <c r="A10" s="17" t="s">
        <v>29</v>
      </c>
      <c r="B10" s="17" t="s">
        <v>30</v>
      </c>
      <c r="C10" s="18">
        <v>500</v>
      </c>
      <c r="D10" s="18">
        <v>-200</v>
      </c>
      <c r="E10" s="18">
        <v>300</v>
      </c>
      <c r="F10" s="19">
        <v>60</v>
      </c>
    </row>
    <row r="11" spans="1:6" x14ac:dyDescent="0.3">
      <c r="A11" s="17" t="s">
        <v>33</v>
      </c>
      <c r="B11" s="17" t="s">
        <v>34</v>
      </c>
      <c r="C11" s="18">
        <v>500</v>
      </c>
      <c r="D11" s="18">
        <v>-200</v>
      </c>
      <c r="E11" s="18">
        <v>300</v>
      </c>
      <c r="F11" s="19">
        <v>60</v>
      </c>
    </row>
    <row r="12" spans="1:6" x14ac:dyDescent="0.3">
      <c r="A12" s="17" t="s">
        <v>112</v>
      </c>
      <c r="B12" s="17" t="s">
        <v>57</v>
      </c>
      <c r="C12" s="18">
        <v>13400</v>
      </c>
      <c r="D12" s="18">
        <v>-5608.8</v>
      </c>
      <c r="E12" s="18">
        <v>7791.2</v>
      </c>
      <c r="F12" s="19">
        <v>58.14</v>
      </c>
    </row>
    <row r="13" spans="1:6" x14ac:dyDescent="0.3">
      <c r="A13" s="17" t="s">
        <v>113</v>
      </c>
      <c r="B13" s="17" t="s">
        <v>58</v>
      </c>
      <c r="C13" s="18">
        <v>3400</v>
      </c>
      <c r="D13" s="18"/>
      <c r="E13" s="18">
        <v>3400</v>
      </c>
      <c r="F13" s="19">
        <v>100</v>
      </c>
    </row>
    <row r="14" spans="1:6" x14ac:dyDescent="0.3">
      <c r="A14" s="17" t="s">
        <v>110</v>
      </c>
      <c r="B14" s="17" t="s">
        <v>42</v>
      </c>
      <c r="C14" s="18">
        <v>3400</v>
      </c>
      <c r="D14" s="18"/>
      <c r="E14" s="18">
        <v>3400</v>
      </c>
      <c r="F14" s="19">
        <v>100</v>
      </c>
    </row>
    <row r="15" spans="1:6" x14ac:dyDescent="0.3">
      <c r="A15" s="17" t="s">
        <v>114</v>
      </c>
      <c r="B15" s="17" t="s">
        <v>43</v>
      </c>
      <c r="C15" s="18">
        <v>3400</v>
      </c>
      <c r="D15" s="18"/>
      <c r="E15" s="18">
        <v>3400</v>
      </c>
      <c r="F15" s="19">
        <v>100</v>
      </c>
    </row>
    <row r="16" spans="1:6" x14ac:dyDescent="0.3">
      <c r="A16" s="17" t="s">
        <v>29</v>
      </c>
      <c r="B16" s="17" t="s">
        <v>30</v>
      </c>
      <c r="C16" s="18">
        <v>3400</v>
      </c>
      <c r="D16" s="18"/>
      <c r="E16" s="18">
        <v>3400</v>
      </c>
      <c r="F16" s="19">
        <v>100</v>
      </c>
    </row>
    <row r="17" spans="1:6" x14ac:dyDescent="0.3">
      <c r="A17" s="17" t="s">
        <v>33</v>
      </c>
      <c r="B17" s="17" t="s">
        <v>34</v>
      </c>
      <c r="C17" s="18">
        <v>3400</v>
      </c>
      <c r="D17" s="18"/>
      <c r="E17" s="18">
        <v>3400</v>
      </c>
      <c r="F17" s="19">
        <v>100</v>
      </c>
    </row>
    <row r="18" spans="1:6" x14ac:dyDescent="0.3">
      <c r="A18" s="17" t="s">
        <v>115</v>
      </c>
      <c r="B18" s="17" t="s">
        <v>59</v>
      </c>
      <c r="C18" s="18">
        <v>10000</v>
      </c>
      <c r="D18" s="18">
        <v>-5608.8</v>
      </c>
      <c r="E18" s="18">
        <v>4391.2</v>
      </c>
      <c r="F18" s="19">
        <v>43.91</v>
      </c>
    </row>
    <row r="19" spans="1:6" x14ac:dyDescent="0.3">
      <c r="A19" s="17" t="s">
        <v>111</v>
      </c>
      <c r="B19" s="17" t="s">
        <v>49</v>
      </c>
      <c r="C19" s="18">
        <v>10000</v>
      </c>
      <c r="D19" s="18">
        <v>-5608.8</v>
      </c>
      <c r="E19" s="18">
        <v>4391.2</v>
      </c>
      <c r="F19" s="19">
        <v>43.91</v>
      </c>
    </row>
    <row r="20" spans="1:6" x14ac:dyDescent="0.3">
      <c r="A20" s="17" t="s">
        <v>138</v>
      </c>
      <c r="B20" s="17" t="s">
        <v>129</v>
      </c>
      <c r="C20" s="18">
        <v>10000</v>
      </c>
      <c r="D20" s="18">
        <v>-5608.8</v>
      </c>
      <c r="E20" s="18">
        <v>4391.2</v>
      </c>
      <c r="F20" s="19">
        <v>43.91</v>
      </c>
    </row>
    <row r="21" spans="1:6" x14ac:dyDescent="0.3">
      <c r="A21" s="17" t="s">
        <v>29</v>
      </c>
      <c r="B21" s="17" t="s">
        <v>30</v>
      </c>
      <c r="C21" s="18">
        <v>10000</v>
      </c>
      <c r="D21" s="18">
        <v>-5608.8</v>
      </c>
      <c r="E21" s="18">
        <v>4391.2</v>
      </c>
      <c r="F21" s="19">
        <v>43.91</v>
      </c>
    </row>
    <row r="22" spans="1:6" x14ac:dyDescent="0.3">
      <c r="A22" s="17" t="s">
        <v>31</v>
      </c>
      <c r="B22" s="17" t="s">
        <v>32</v>
      </c>
      <c r="C22" s="18">
        <v>5000</v>
      </c>
      <c r="D22" s="18">
        <v>-4000</v>
      </c>
      <c r="E22" s="18">
        <v>1000</v>
      </c>
      <c r="F22" s="19">
        <v>20</v>
      </c>
    </row>
    <row r="23" spans="1:6" x14ac:dyDescent="0.3">
      <c r="A23" s="17" t="s">
        <v>33</v>
      </c>
      <c r="B23" s="17" t="s">
        <v>34</v>
      </c>
      <c r="C23" s="18">
        <v>5000</v>
      </c>
      <c r="D23" s="18">
        <v>-1608.8</v>
      </c>
      <c r="E23" s="18">
        <v>3391.2</v>
      </c>
      <c r="F23" s="19">
        <v>67.819999999999993</v>
      </c>
    </row>
    <row r="24" spans="1:6" x14ac:dyDescent="0.3">
      <c r="A24" s="17" t="s">
        <v>116</v>
      </c>
      <c r="B24" s="17" t="s">
        <v>75</v>
      </c>
      <c r="C24" s="18">
        <v>1375000</v>
      </c>
      <c r="D24" s="18">
        <v>124035.17</v>
      </c>
      <c r="E24" s="18">
        <v>1499035.17</v>
      </c>
      <c r="F24" s="19">
        <v>109.02</v>
      </c>
    </row>
    <row r="25" spans="1:6" x14ac:dyDescent="0.3">
      <c r="A25" s="17" t="s">
        <v>117</v>
      </c>
      <c r="B25" s="17" t="s">
        <v>60</v>
      </c>
      <c r="C25" s="18">
        <v>1280500</v>
      </c>
      <c r="D25" s="18">
        <v>81752</v>
      </c>
      <c r="E25" s="18">
        <v>1362252</v>
      </c>
      <c r="F25" s="19">
        <v>106.38</v>
      </c>
    </row>
    <row r="26" spans="1:6" x14ac:dyDescent="0.3">
      <c r="A26" s="17" t="s">
        <v>29</v>
      </c>
      <c r="B26" s="17" t="s">
        <v>44</v>
      </c>
      <c r="C26" s="18">
        <v>7000</v>
      </c>
      <c r="D26" s="18">
        <v>6400</v>
      </c>
      <c r="E26" s="18">
        <v>13400</v>
      </c>
      <c r="F26" s="19">
        <v>191.43</v>
      </c>
    </row>
    <row r="27" spans="1:6" x14ac:dyDescent="0.3">
      <c r="A27" s="17" t="s">
        <v>33</v>
      </c>
      <c r="B27" s="17" t="s">
        <v>45</v>
      </c>
      <c r="C27" s="18">
        <v>7000</v>
      </c>
      <c r="D27" s="18">
        <v>6400</v>
      </c>
      <c r="E27" s="18">
        <v>13400</v>
      </c>
      <c r="F27" s="19">
        <v>191.43</v>
      </c>
    </row>
    <row r="28" spans="1:6" x14ac:dyDescent="0.3">
      <c r="A28" s="17" t="s">
        <v>29</v>
      </c>
      <c r="B28" s="17" t="s">
        <v>30</v>
      </c>
      <c r="C28" s="18">
        <v>7000</v>
      </c>
      <c r="D28" s="18">
        <v>6400</v>
      </c>
      <c r="E28" s="18">
        <v>13400</v>
      </c>
      <c r="F28" s="19">
        <v>191.43</v>
      </c>
    </row>
    <row r="29" spans="1:6" x14ac:dyDescent="0.3">
      <c r="A29" s="17" t="s">
        <v>33</v>
      </c>
      <c r="B29" s="17" t="s">
        <v>34</v>
      </c>
      <c r="C29" s="18">
        <v>7000</v>
      </c>
      <c r="D29" s="18">
        <v>1400</v>
      </c>
      <c r="E29" s="18">
        <v>8400</v>
      </c>
      <c r="F29" s="19">
        <v>120</v>
      </c>
    </row>
    <row r="30" spans="1:6" x14ac:dyDescent="0.3">
      <c r="A30" s="17" t="s">
        <v>122</v>
      </c>
      <c r="B30" s="17" t="s">
        <v>127</v>
      </c>
      <c r="C30" s="18"/>
      <c r="D30" s="18">
        <v>5000</v>
      </c>
      <c r="E30" s="18">
        <v>5000</v>
      </c>
      <c r="F30" s="19"/>
    </row>
    <row r="31" spans="1:6" x14ac:dyDescent="0.3">
      <c r="A31" s="17" t="s">
        <v>37</v>
      </c>
      <c r="B31" s="17" t="s">
        <v>46</v>
      </c>
      <c r="C31" s="18">
        <v>323500</v>
      </c>
      <c r="D31" s="18">
        <v>-21500</v>
      </c>
      <c r="E31" s="18">
        <v>302000</v>
      </c>
      <c r="F31" s="19">
        <v>93.35</v>
      </c>
    </row>
    <row r="32" spans="1:6" x14ac:dyDescent="0.3">
      <c r="A32" s="17" t="s">
        <v>118</v>
      </c>
      <c r="B32" s="17" t="s">
        <v>47</v>
      </c>
      <c r="C32" s="18">
        <v>155000</v>
      </c>
      <c r="D32" s="18">
        <v>-20000</v>
      </c>
      <c r="E32" s="18">
        <v>135000</v>
      </c>
      <c r="F32" s="19">
        <v>87.1</v>
      </c>
    </row>
    <row r="33" spans="1:6" x14ac:dyDescent="0.3">
      <c r="A33" s="17" t="s">
        <v>29</v>
      </c>
      <c r="B33" s="17" t="s">
        <v>30</v>
      </c>
      <c r="C33" s="18">
        <v>155000</v>
      </c>
      <c r="D33" s="18">
        <v>-20000</v>
      </c>
      <c r="E33" s="18">
        <v>135000</v>
      </c>
      <c r="F33" s="19">
        <v>87.1</v>
      </c>
    </row>
    <row r="34" spans="1:6" x14ac:dyDescent="0.3">
      <c r="A34" s="17" t="s">
        <v>33</v>
      </c>
      <c r="B34" s="17" t="s">
        <v>34</v>
      </c>
      <c r="C34" s="18">
        <v>155000</v>
      </c>
      <c r="D34" s="18">
        <v>-20000</v>
      </c>
      <c r="E34" s="18">
        <v>135000</v>
      </c>
      <c r="F34" s="19">
        <v>87.1</v>
      </c>
    </row>
    <row r="35" spans="1:6" x14ac:dyDescent="0.3">
      <c r="A35" s="17" t="s">
        <v>119</v>
      </c>
      <c r="B35" s="17" t="s">
        <v>48</v>
      </c>
      <c r="C35" s="18">
        <v>163000</v>
      </c>
      <c r="D35" s="18">
        <v>4000</v>
      </c>
      <c r="E35" s="18">
        <v>167000</v>
      </c>
      <c r="F35" s="19">
        <v>102.45</v>
      </c>
    </row>
    <row r="36" spans="1:6" x14ac:dyDescent="0.3">
      <c r="A36" s="17" t="s">
        <v>29</v>
      </c>
      <c r="B36" s="17" t="s">
        <v>30</v>
      </c>
      <c r="C36" s="18">
        <v>163000</v>
      </c>
      <c r="D36" s="18">
        <v>4000</v>
      </c>
      <c r="E36" s="18">
        <v>167000</v>
      </c>
      <c r="F36" s="19">
        <v>102.45</v>
      </c>
    </row>
    <row r="37" spans="1:6" x14ac:dyDescent="0.3">
      <c r="A37" s="17" t="s">
        <v>33</v>
      </c>
      <c r="B37" s="17" t="s">
        <v>34</v>
      </c>
      <c r="C37" s="18">
        <v>161500</v>
      </c>
      <c r="D37" s="18">
        <v>5490</v>
      </c>
      <c r="E37" s="18">
        <v>166990</v>
      </c>
      <c r="F37" s="19">
        <v>103.4</v>
      </c>
    </row>
    <row r="38" spans="1:6" x14ac:dyDescent="0.3">
      <c r="A38" s="17" t="s">
        <v>35</v>
      </c>
      <c r="B38" s="17" t="s">
        <v>36</v>
      </c>
      <c r="C38" s="18">
        <v>1500</v>
      </c>
      <c r="D38" s="18">
        <v>-1490</v>
      </c>
      <c r="E38" s="18">
        <v>10</v>
      </c>
      <c r="F38" s="19">
        <v>0.67</v>
      </c>
    </row>
    <row r="39" spans="1:6" x14ac:dyDescent="0.3">
      <c r="A39" s="17" t="s">
        <v>139</v>
      </c>
      <c r="B39" s="17" t="s">
        <v>130</v>
      </c>
      <c r="C39" s="18">
        <v>5500</v>
      </c>
      <c r="D39" s="18">
        <v>-5500</v>
      </c>
      <c r="E39" s="18"/>
      <c r="F39" s="19"/>
    </row>
    <row r="40" spans="1:6" x14ac:dyDescent="0.3">
      <c r="A40" s="17" t="s">
        <v>29</v>
      </c>
      <c r="B40" s="17" t="s">
        <v>30</v>
      </c>
      <c r="C40" s="18">
        <v>5500</v>
      </c>
      <c r="D40" s="18">
        <v>-5500</v>
      </c>
      <c r="E40" s="18"/>
      <c r="F40" s="19"/>
    </row>
    <row r="41" spans="1:6" x14ac:dyDescent="0.3">
      <c r="A41" s="17" t="s">
        <v>33</v>
      </c>
      <c r="B41" s="17" t="s">
        <v>34</v>
      </c>
      <c r="C41" s="18">
        <v>5500</v>
      </c>
      <c r="D41" s="18">
        <v>-5500</v>
      </c>
      <c r="E41" s="18"/>
      <c r="F41" s="19"/>
    </row>
    <row r="42" spans="1:6" x14ac:dyDescent="0.3">
      <c r="A42" s="17" t="s">
        <v>111</v>
      </c>
      <c r="B42" s="17" t="s">
        <v>49</v>
      </c>
      <c r="C42" s="18">
        <v>948000</v>
      </c>
      <c r="D42" s="18">
        <v>96852</v>
      </c>
      <c r="E42" s="18">
        <v>1044852</v>
      </c>
      <c r="F42" s="19">
        <v>110.22</v>
      </c>
    </row>
    <row r="43" spans="1:6" x14ac:dyDescent="0.3">
      <c r="A43" s="17" t="s">
        <v>140</v>
      </c>
      <c r="B43" s="17" t="s">
        <v>128</v>
      </c>
      <c r="C43" s="18">
        <v>948000</v>
      </c>
      <c r="D43" s="18">
        <v>96852</v>
      </c>
      <c r="E43" s="18">
        <v>1044852</v>
      </c>
      <c r="F43" s="19">
        <v>110.22</v>
      </c>
    </row>
    <row r="44" spans="1:6" x14ac:dyDescent="0.3">
      <c r="A44" s="17" t="s">
        <v>29</v>
      </c>
      <c r="B44" s="17" t="s">
        <v>30</v>
      </c>
      <c r="C44" s="18">
        <v>948000</v>
      </c>
      <c r="D44" s="18">
        <v>96852</v>
      </c>
      <c r="E44" s="18">
        <v>1044852</v>
      </c>
      <c r="F44" s="19">
        <v>110.22</v>
      </c>
    </row>
    <row r="45" spans="1:6" x14ac:dyDescent="0.3">
      <c r="A45" s="17" t="s">
        <v>31</v>
      </c>
      <c r="B45" s="17" t="s">
        <v>32</v>
      </c>
      <c r="C45" s="18">
        <v>935000</v>
      </c>
      <c r="D45" s="18">
        <v>96100</v>
      </c>
      <c r="E45" s="18">
        <v>1031100</v>
      </c>
      <c r="F45" s="19">
        <v>110.28</v>
      </c>
    </row>
    <row r="46" spans="1:6" x14ac:dyDescent="0.3">
      <c r="A46" s="17" t="s">
        <v>33</v>
      </c>
      <c r="B46" s="17" t="s">
        <v>34</v>
      </c>
      <c r="C46" s="18">
        <v>13000</v>
      </c>
      <c r="D46" s="18">
        <v>752</v>
      </c>
      <c r="E46" s="18">
        <v>13752</v>
      </c>
      <c r="F46" s="19">
        <v>105.78</v>
      </c>
    </row>
    <row r="47" spans="1:6" x14ac:dyDescent="0.3">
      <c r="A47" s="17" t="s">
        <v>15</v>
      </c>
      <c r="B47" s="17" t="s">
        <v>50</v>
      </c>
      <c r="C47" s="18">
        <v>2000</v>
      </c>
      <c r="D47" s="18"/>
      <c r="E47" s="18">
        <v>2000</v>
      </c>
      <c r="F47" s="19">
        <v>100</v>
      </c>
    </row>
    <row r="48" spans="1:6" x14ac:dyDescent="0.3">
      <c r="A48" s="17" t="s">
        <v>120</v>
      </c>
      <c r="B48" s="17" t="s">
        <v>51</v>
      </c>
      <c r="C48" s="18">
        <v>2000</v>
      </c>
      <c r="D48" s="18"/>
      <c r="E48" s="18">
        <v>2000</v>
      </c>
      <c r="F48" s="19">
        <v>100</v>
      </c>
    </row>
    <row r="49" spans="1:6" x14ac:dyDescent="0.3">
      <c r="A49" s="17" t="s">
        <v>29</v>
      </c>
      <c r="B49" s="17" t="s">
        <v>30</v>
      </c>
      <c r="C49" s="18">
        <v>500</v>
      </c>
      <c r="D49" s="18"/>
      <c r="E49" s="18">
        <v>500</v>
      </c>
      <c r="F49" s="19">
        <v>100</v>
      </c>
    </row>
    <row r="50" spans="1:6" x14ac:dyDescent="0.3">
      <c r="A50" s="17" t="s">
        <v>33</v>
      </c>
      <c r="B50" s="17" t="s">
        <v>34</v>
      </c>
      <c r="C50" s="18">
        <v>500</v>
      </c>
      <c r="D50" s="18"/>
      <c r="E50" s="18">
        <v>500</v>
      </c>
      <c r="F50" s="19">
        <v>100</v>
      </c>
    </row>
    <row r="51" spans="1:6" x14ac:dyDescent="0.3">
      <c r="A51" s="17" t="s">
        <v>37</v>
      </c>
      <c r="B51" s="17" t="s">
        <v>38</v>
      </c>
      <c r="C51" s="18">
        <v>1500</v>
      </c>
      <c r="D51" s="18"/>
      <c r="E51" s="18">
        <v>1500</v>
      </c>
      <c r="F51" s="19">
        <v>100</v>
      </c>
    </row>
    <row r="52" spans="1:6" x14ac:dyDescent="0.3">
      <c r="A52" s="17" t="s">
        <v>39</v>
      </c>
      <c r="B52" s="17" t="s">
        <v>40</v>
      </c>
      <c r="C52" s="18">
        <v>1500</v>
      </c>
      <c r="D52" s="18"/>
      <c r="E52" s="18">
        <v>1500</v>
      </c>
      <c r="F52" s="19">
        <v>100</v>
      </c>
    </row>
    <row r="53" spans="1:6" x14ac:dyDescent="0.3">
      <c r="A53" s="17" t="s">
        <v>121</v>
      </c>
      <c r="B53" s="17" t="s">
        <v>76</v>
      </c>
      <c r="C53" s="18">
        <v>94500</v>
      </c>
      <c r="D53" s="18">
        <v>42283.17</v>
      </c>
      <c r="E53" s="18">
        <v>136783.17000000001</v>
      </c>
      <c r="F53" s="19">
        <v>144.74</v>
      </c>
    </row>
    <row r="54" spans="1:6" x14ac:dyDescent="0.3">
      <c r="A54" s="17" t="s">
        <v>29</v>
      </c>
      <c r="B54" s="17" t="s">
        <v>44</v>
      </c>
      <c r="C54" s="18">
        <v>3700</v>
      </c>
      <c r="D54" s="18">
        <v>1300</v>
      </c>
      <c r="E54" s="18">
        <v>5000</v>
      </c>
      <c r="F54" s="19">
        <v>135.13999999999999</v>
      </c>
    </row>
    <row r="55" spans="1:6" x14ac:dyDescent="0.3">
      <c r="A55" s="17" t="s">
        <v>33</v>
      </c>
      <c r="B55" s="17" t="s">
        <v>45</v>
      </c>
      <c r="C55" s="18">
        <v>3700</v>
      </c>
      <c r="D55" s="18">
        <v>1300</v>
      </c>
      <c r="E55" s="18">
        <v>5000</v>
      </c>
      <c r="F55" s="19">
        <v>135.13999999999999</v>
      </c>
    </row>
    <row r="56" spans="1:6" x14ac:dyDescent="0.3">
      <c r="A56" s="17" t="s">
        <v>29</v>
      </c>
      <c r="B56" s="17" t="s">
        <v>30</v>
      </c>
      <c r="C56" s="18">
        <v>3700</v>
      </c>
      <c r="D56" s="18">
        <v>1300</v>
      </c>
      <c r="E56" s="18">
        <v>5000</v>
      </c>
      <c r="F56" s="19">
        <v>135.13999999999999</v>
      </c>
    </row>
    <row r="57" spans="1:6" x14ac:dyDescent="0.3">
      <c r="A57" s="17" t="s">
        <v>33</v>
      </c>
      <c r="B57" s="17" t="s">
        <v>34</v>
      </c>
      <c r="C57" s="18">
        <v>3700</v>
      </c>
      <c r="D57" s="18">
        <v>1300</v>
      </c>
      <c r="E57" s="18">
        <v>5000</v>
      </c>
      <c r="F57" s="19">
        <v>135.13999999999999</v>
      </c>
    </row>
    <row r="58" spans="1:6" x14ac:dyDescent="0.3">
      <c r="A58" s="17" t="s">
        <v>29</v>
      </c>
      <c r="B58" s="17" t="s">
        <v>44</v>
      </c>
      <c r="C58" s="18">
        <v>90800</v>
      </c>
      <c r="D58" s="18">
        <v>40983.17</v>
      </c>
      <c r="E58" s="18">
        <v>131783.17000000001</v>
      </c>
      <c r="F58" s="19">
        <v>145.13999999999999</v>
      </c>
    </row>
    <row r="59" spans="1:6" x14ac:dyDescent="0.3">
      <c r="A59" s="17" t="s">
        <v>33</v>
      </c>
      <c r="B59" s="17" t="s">
        <v>45</v>
      </c>
      <c r="C59" s="18">
        <v>50800</v>
      </c>
      <c r="D59" s="18">
        <v>24200</v>
      </c>
      <c r="E59" s="18">
        <v>75000</v>
      </c>
      <c r="F59" s="19">
        <v>147.63999999999999</v>
      </c>
    </row>
    <row r="60" spans="1:6" x14ac:dyDescent="0.3">
      <c r="A60" s="17" t="s">
        <v>29</v>
      </c>
      <c r="B60" s="17" t="s">
        <v>30</v>
      </c>
      <c r="C60" s="18">
        <v>50800</v>
      </c>
      <c r="D60" s="18">
        <v>24200</v>
      </c>
      <c r="E60" s="18">
        <v>75000</v>
      </c>
      <c r="F60" s="19">
        <v>147.63999999999999</v>
      </c>
    </row>
    <row r="61" spans="1:6" x14ac:dyDescent="0.3">
      <c r="A61" s="17" t="s">
        <v>31</v>
      </c>
      <c r="B61" s="17" t="s">
        <v>32</v>
      </c>
      <c r="C61" s="18">
        <v>20650</v>
      </c>
      <c r="D61" s="18">
        <v>8850</v>
      </c>
      <c r="E61" s="18">
        <v>29500</v>
      </c>
      <c r="F61" s="19">
        <v>142.86000000000001</v>
      </c>
    </row>
    <row r="62" spans="1:6" x14ac:dyDescent="0.3">
      <c r="A62" s="17" t="s">
        <v>33</v>
      </c>
      <c r="B62" s="17" t="s">
        <v>34</v>
      </c>
      <c r="C62" s="18">
        <v>29285</v>
      </c>
      <c r="D62" s="18">
        <v>15865</v>
      </c>
      <c r="E62" s="18">
        <v>45150</v>
      </c>
      <c r="F62" s="19">
        <v>154.16999999999999</v>
      </c>
    </row>
    <row r="63" spans="1:6" x14ac:dyDescent="0.3">
      <c r="A63" s="17" t="s">
        <v>35</v>
      </c>
      <c r="B63" s="17" t="s">
        <v>36</v>
      </c>
      <c r="C63" s="18">
        <v>865</v>
      </c>
      <c r="D63" s="18">
        <v>-515</v>
      </c>
      <c r="E63" s="18">
        <v>350</v>
      </c>
      <c r="F63" s="19">
        <v>40.46</v>
      </c>
    </row>
    <row r="64" spans="1:6" x14ac:dyDescent="0.3">
      <c r="A64" s="17" t="s">
        <v>122</v>
      </c>
      <c r="B64" s="17" t="s">
        <v>52</v>
      </c>
      <c r="C64" s="18">
        <v>40000</v>
      </c>
      <c r="D64" s="18">
        <v>16783.169999999998</v>
      </c>
      <c r="E64" s="18">
        <v>56783.17</v>
      </c>
      <c r="F64" s="19">
        <v>141.96</v>
      </c>
    </row>
    <row r="65" spans="1:6" x14ac:dyDescent="0.3">
      <c r="A65" s="17" t="s">
        <v>29</v>
      </c>
      <c r="B65" s="17" t="s">
        <v>30</v>
      </c>
      <c r="C65" s="18">
        <v>40000</v>
      </c>
      <c r="D65" s="18">
        <v>16783.169999999998</v>
      </c>
      <c r="E65" s="18">
        <v>56783.17</v>
      </c>
      <c r="F65" s="19">
        <v>141.96</v>
      </c>
    </row>
    <row r="66" spans="1:6" x14ac:dyDescent="0.3">
      <c r="A66" s="17" t="s">
        <v>31</v>
      </c>
      <c r="B66" s="17" t="s">
        <v>32</v>
      </c>
      <c r="C66" s="18">
        <v>14000</v>
      </c>
      <c r="D66" s="18">
        <v>-4000</v>
      </c>
      <c r="E66" s="18">
        <v>10000</v>
      </c>
      <c r="F66" s="19">
        <v>71.430000000000007</v>
      </c>
    </row>
    <row r="67" spans="1:6" x14ac:dyDescent="0.3">
      <c r="A67" s="17" t="s">
        <v>33</v>
      </c>
      <c r="B67" s="17" t="s">
        <v>34</v>
      </c>
      <c r="C67" s="18">
        <v>26000</v>
      </c>
      <c r="D67" s="18">
        <v>20783.169999999998</v>
      </c>
      <c r="E67" s="18">
        <v>46783.17</v>
      </c>
      <c r="F67" s="19">
        <v>179.94</v>
      </c>
    </row>
    <row r="68" spans="1:6" x14ac:dyDescent="0.3">
      <c r="A68" s="17" t="s">
        <v>123</v>
      </c>
      <c r="B68" s="17" t="s">
        <v>61</v>
      </c>
      <c r="C68" s="18">
        <v>56000</v>
      </c>
      <c r="D68" s="18">
        <v>-16000</v>
      </c>
      <c r="E68" s="18">
        <v>40000</v>
      </c>
      <c r="F68" s="19">
        <v>71.430000000000007</v>
      </c>
    </row>
    <row r="69" spans="1:6" x14ac:dyDescent="0.3">
      <c r="A69" s="17" t="s">
        <v>124</v>
      </c>
      <c r="B69" s="17" t="s">
        <v>77</v>
      </c>
      <c r="C69" s="18">
        <v>56000</v>
      </c>
      <c r="D69" s="18">
        <v>-16000</v>
      </c>
      <c r="E69" s="18">
        <v>40000</v>
      </c>
      <c r="F69" s="19">
        <v>71.430000000000007</v>
      </c>
    </row>
    <row r="70" spans="1:6" x14ac:dyDescent="0.3">
      <c r="A70" s="17" t="s">
        <v>29</v>
      </c>
      <c r="B70" s="17" t="s">
        <v>44</v>
      </c>
      <c r="C70" s="18">
        <v>48500</v>
      </c>
      <c r="D70" s="18">
        <v>-13500</v>
      </c>
      <c r="E70" s="18">
        <v>35000</v>
      </c>
      <c r="F70" s="19">
        <v>72.16</v>
      </c>
    </row>
    <row r="71" spans="1:6" x14ac:dyDescent="0.3">
      <c r="A71" s="17" t="s">
        <v>33</v>
      </c>
      <c r="B71" s="17" t="s">
        <v>45</v>
      </c>
      <c r="C71" s="18">
        <v>18500</v>
      </c>
      <c r="D71" s="18">
        <v>1500</v>
      </c>
      <c r="E71" s="18">
        <v>20000</v>
      </c>
      <c r="F71" s="19">
        <v>108.11</v>
      </c>
    </row>
    <row r="72" spans="1:6" x14ac:dyDescent="0.3">
      <c r="A72" s="17" t="s">
        <v>37</v>
      </c>
      <c r="B72" s="17" t="s">
        <v>38</v>
      </c>
      <c r="C72" s="18">
        <v>18500</v>
      </c>
      <c r="D72" s="18">
        <v>1500</v>
      </c>
      <c r="E72" s="18">
        <v>20000</v>
      </c>
      <c r="F72" s="19">
        <v>108.11</v>
      </c>
    </row>
    <row r="73" spans="1:6" x14ac:dyDescent="0.3">
      <c r="A73" s="17" t="s">
        <v>39</v>
      </c>
      <c r="B73" s="17" t="s">
        <v>40</v>
      </c>
      <c r="C73" s="18">
        <v>18500</v>
      </c>
      <c r="D73" s="18">
        <v>1500</v>
      </c>
      <c r="E73" s="18">
        <v>20000</v>
      </c>
      <c r="F73" s="19">
        <v>108.11</v>
      </c>
    </row>
    <row r="74" spans="1:6" x14ac:dyDescent="0.3">
      <c r="A74" s="17" t="s">
        <v>122</v>
      </c>
      <c r="B74" s="17" t="s">
        <v>52</v>
      </c>
      <c r="C74" s="18">
        <v>30000</v>
      </c>
      <c r="D74" s="18">
        <v>-15000</v>
      </c>
      <c r="E74" s="18">
        <v>15000</v>
      </c>
      <c r="F74" s="19">
        <v>50</v>
      </c>
    </row>
    <row r="75" spans="1:6" x14ac:dyDescent="0.3">
      <c r="A75" s="17" t="s">
        <v>37</v>
      </c>
      <c r="B75" s="17" t="s">
        <v>38</v>
      </c>
      <c r="C75" s="18">
        <v>30000</v>
      </c>
      <c r="D75" s="18">
        <v>-15000</v>
      </c>
      <c r="E75" s="18">
        <v>15000</v>
      </c>
      <c r="F75" s="19">
        <v>50</v>
      </c>
    </row>
    <row r="76" spans="1:6" x14ac:dyDescent="0.3">
      <c r="A76" s="17" t="s">
        <v>39</v>
      </c>
      <c r="B76" s="17" t="s">
        <v>40</v>
      </c>
      <c r="C76" s="18">
        <v>30000</v>
      </c>
      <c r="D76" s="18">
        <v>-15000</v>
      </c>
      <c r="E76" s="18">
        <v>15000</v>
      </c>
      <c r="F76" s="19">
        <v>50</v>
      </c>
    </row>
    <row r="77" spans="1:6" x14ac:dyDescent="0.3">
      <c r="A77" s="17" t="s">
        <v>37</v>
      </c>
      <c r="B77" s="17" t="s">
        <v>46</v>
      </c>
      <c r="C77" s="18">
        <v>7500</v>
      </c>
      <c r="D77" s="18">
        <v>-2500</v>
      </c>
      <c r="E77" s="18">
        <v>5000</v>
      </c>
      <c r="F77" s="19">
        <v>66.67</v>
      </c>
    </row>
    <row r="78" spans="1:6" x14ac:dyDescent="0.3">
      <c r="A78" s="17" t="s">
        <v>118</v>
      </c>
      <c r="B78" s="17" t="s">
        <v>47</v>
      </c>
      <c r="C78" s="18">
        <v>5000</v>
      </c>
      <c r="D78" s="18"/>
      <c r="E78" s="18">
        <v>5000</v>
      </c>
      <c r="F78" s="19">
        <v>100</v>
      </c>
    </row>
    <row r="79" spans="1:6" x14ac:dyDescent="0.3">
      <c r="A79" s="17" t="s">
        <v>37</v>
      </c>
      <c r="B79" s="17" t="s">
        <v>38</v>
      </c>
      <c r="C79" s="18">
        <v>5000</v>
      </c>
      <c r="D79" s="18"/>
      <c r="E79" s="18">
        <v>5000</v>
      </c>
      <c r="F79" s="19">
        <v>100</v>
      </c>
    </row>
    <row r="80" spans="1:6" x14ac:dyDescent="0.3">
      <c r="A80" s="17" t="s">
        <v>39</v>
      </c>
      <c r="B80" s="17" t="s">
        <v>40</v>
      </c>
      <c r="C80" s="18">
        <v>5000</v>
      </c>
      <c r="D80" s="18"/>
      <c r="E80" s="18">
        <v>5000</v>
      </c>
      <c r="F80" s="19">
        <v>100</v>
      </c>
    </row>
    <row r="81" spans="1:6" x14ac:dyDescent="0.3">
      <c r="A81" s="17" t="s">
        <v>139</v>
      </c>
      <c r="B81" s="17" t="s">
        <v>130</v>
      </c>
      <c r="C81" s="18">
        <v>2500</v>
      </c>
      <c r="D81" s="18">
        <v>-2500</v>
      </c>
      <c r="E81" s="18"/>
      <c r="F81" s="19"/>
    </row>
    <row r="82" spans="1:6" x14ac:dyDescent="0.3">
      <c r="A82" s="17" t="s">
        <v>37</v>
      </c>
      <c r="B82" s="17" t="s">
        <v>38</v>
      </c>
      <c r="C82" s="18">
        <v>2500</v>
      </c>
      <c r="D82" s="18">
        <v>-2500</v>
      </c>
      <c r="E82" s="18"/>
      <c r="F82" s="19"/>
    </row>
    <row r="83" spans="1:6" x14ac:dyDescent="0.3">
      <c r="A83" s="17" t="s">
        <v>39</v>
      </c>
      <c r="B83" s="17" t="s">
        <v>40</v>
      </c>
      <c r="C83" s="18">
        <v>2500</v>
      </c>
      <c r="D83" s="18">
        <v>-2500</v>
      </c>
      <c r="E83" s="18"/>
      <c r="F83" s="19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 OPĆEG DIJELA</vt:lpstr>
      <vt:lpstr>Ekon_klas</vt:lpstr>
      <vt:lpstr>Izvori_financ</vt:lpstr>
      <vt:lpstr>Funkc_klas</vt:lpstr>
      <vt:lpstr>Račun_fin_prema_EK</vt:lpstr>
      <vt:lpstr>Račun_fin_prema_IF</vt:lpstr>
      <vt:lpstr>Programska_klas</vt:lpstr>
      <vt:lpstr>Ekon_klas!Ispis_naslova</vt:lpstr>
      <vt:lpstr>Izvori_financ!Ispis_naslova</vt:lpstr>
      <vt:lpstr>Programska_klas!Ispis_naslova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cp:lastPrinted>2025-09-07T18:19:01Z</cp:lastPrinted>
  <dcterms:created xsi:type="dcterms:W3CDTF">2022-07-19T20:33:42Z</dcterms:created>
  <dcterms:modified xsi:type="dcterms:W3CDTF">2026-06-14T09:37:39Z</dcterms:modified>
</cp:coreProperties>
</file>