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 userName="Davor" algorithmName="SHA-512" hashValue="yT/C1q4nA2rgtaEi4+sAznZpGPnnG3Cd75zZuHRjgn3EnX2Jl4MAcTyKxaOFf4CTdmb9TpHDECOl6k/fT4Shrw==" saltValue="qdtG58MPKyP4EQO2pUXR2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or\Desktop\"/>
    </mc:Choice>
  </mc:AlternateContent>
  <bookViews>
    <workbookView xWindow="0" yWindow="0" windowWidth="20490" windowHeight="7650" activeTab="4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Prihodi'!$A$2:$F$105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Area" localSheetId="3">'Plan prih. po izvorima'!$A$1:$H$40</definedName>
    <definedName name="_xlnm.Print_Area" localSheetId="0">'Sažetak općeg dijela'!$A$2:$H$26</definedName>
    <definedName name="_xlnm.Print_Titles" localSheetId="3">'Plan prih. po izvorima'!$1:$1</definedName>
    <definedName name="_xlnm.Print_Titles" localSheetId="4">'Plan rash. i izdat. po izvorima'!$1:$3</definedName>
  </definedNames>
  <calcPr calcId="179021"/>
</workbook>
</file>

<file path=xl/calcChain.xml><?xml version="1.0" encoding="utf-8"?>
<calcChain xmlns="http://schemas.openxmlformats.org/spreadsheetml/2006/main">
  <c r="A62" i="7" l="1"/>
  <c r="D8" i="7"/>
  <c r="F116" i="6" l="1"/>
  <c r="F115" i="6" s="1"/>
  <c r="F111" i="6" s="1"/>
  <c r="F113" i="6"/>
  <c r="F112" i="6"/>
  <c r="F109" i="6"/>
  <c r="F107" i="6"/>
  <c r="F106" i="6"/>
  <c r="F104" i="6"/>
  <c r="F103" i="6" s="1"/>
  <c r="F100" i="6" s="1"/>
  <c r="F96" i="6"/>
  <c r="F94" i="6"/>
  <c r="F90" i="6"/>
  <c r="F88" i="6"/>
  <c r="F80" i="6"/>
  <c r="F77" i="6"/>
  <c r="F70" i="6" s="1"/>
  <c r="F74" i="6"/>
  <c r="F72" i="6"/>
  <c r="F71" i="6"/>
  <c r="F67" i="6"/>
  <c r="F66" i="6"/>
  <c r="F65" i="6"/>
  <c r="F63" i="6"/>
  <c r="F62" i="6" s="1"/>
  <c r="F61" i="6" s="1"/>
  <c r="F56" i="6"/>
  <c r="F55" i="6"/>
  <c r="F50" i="6"/>
  <c r="F48" i="6"/>
  <c r="F47" i="6"/>
  <c r="F39" i="6"/>
  <c r="F37" i="6"/>
  <c r="F27" i="6"/>
  <c r="F20" i="6"/>
  <c r="F15" i="6"/>
  <c r="F14" i="6" s="1"/>
  <c r="F11" i="6"/>
  <c r="F9" i="6"/>
  <c r="F5" i="6"/>
  <c r="F4" i="6" s="1"/>
  <c r="F3" i="6" s="1"/>
  <c r="E116" i="6"/>
  <c r="E115" i="6"/>
  <c r="E111" i="6" s="1"/>
  <c r="E113" i="6"/>
  <c r="E112" i="6"/>
  <c r="E109" i="6"/>
  <c r="E106" i="6" s="1"/>
  <c r="E107" i="6"/>
  <c r="E104" i="6"/>
  <c r="E103" i="6"/>
  <c r="E96" i="6"/>
  <c r="E94" i="6"/>
  <c r="E90" i="6"/>
  <c r="E77" i="6" s="1"/>
  <c r="E88" i="6"/>
  <c r="E80" i="6"/>
  <c r="E74" i="6"/>
  <c r="E71" i="6" s="1"/>
  <c r="E72" i="6"/>
  <c r="E67" i="6"/>
  <c r="E66" i="6" s="1"/>
  <c r="E65" i="6" s="1"/>
  <c r="E62" i="6" s="1"/>
  <c r="E61" i="6" s="1"/>
  <c r="E63" i="6"/>
  <c r="E56" i="6"/>
  <c r="E55" i="6"/>
  <c r="E50" i="6"/>
  <c r="E47" i="6" s="1"/>
  <c r="E48" i="6"/>
  <c r="E39" i="6"/>
  <c r="E37" i="6"/>
  <c r="E27" i="6"/>
  <c r="E20" i="6"/>
  <c r="E15" i="6"/>
  <c r="E14" i="6"/>
  <c r="E11" i="6"/>
  <c r="E4" i="6" s="1"/>
  <c r="E9" i="6"/>
  <c r="E5" i="6"/>
  <c r="D90" i="6"/>
  <c r="E100" i="6" l="1"/>
  <c r="E70" i="6" s="1"/>
  <c r="E3" i="6"/>
  <c r="H22" i="9"/>
  <c r="G22" i="9"/>
  <c r="F22" i="9"/>
  <c r="H10" i="9"/>
  <c r="G10" i="9"/>
  <c r="F10" i="9"/>
  <c r="H7" i="9"/>
  <c r="G7" i="9"/>
  <c r="F7" i="9"/>
  <c r="F13" i="9" l="1"/>
  <c r="F24" i="9" s="1"/>
  <c r="H13" i="9"/>
  <c r="H24" i="9" s="1"/>
  <c r="G13" i="9"/>
  <c r="G24" i="9" s="1"/>
  <c r="D116" i="6"/>
  <c r="D115" i="6" s="1"/>
  <c r="D113" i="6"/>
  <c r="D112" i="6"/>
  <c r="D109" i="6"/>
  <c r="D107" i="6"/>
  <c r="D106" i="6" s="1"/>
  <c r="D104" i="6"/>
  <c r="D103" i="6" s="1"/>
  <c r="D96" i="6"/>
  <c r="D94" i="6"/>
  <c r="D88" i="6"/>
  <c r="D80" i="6"/>
  <c r="D74" i="6"/>
  <c r="D72" i="6"/>
  <c r="D67" i="6"/>
  <c r="D66" i="6" s="1"/>
  <c r="D56" i="6"/>
  <c r="D55" i="6" s="1"/>
  <c r="D71" i="6" l="1"/>
  <c r="D100" i="6"/>
  <c r="D111" i="6"/>
  <c r="E35" i="7"/>
  <c r="F35" i="7"/>
  <c r="D35" i="7"/>
  <c r="E33" i="7"/>
  <c r="F33" i="7"/>
  <c r="D33" i="7"/>
  <c r="E31" i="7"/>
  <c r="F31" i="7"/>
  <c r="D31" i="7"/>
  <c r="E29" i="7"/>
  <c r="F29" i="7"/>
  <c r="D29" i="7"/>
  <c r="E23" i="7"/>
  <c r="F23" i="7"/>
  <c r="D23" i="7"/>
  <c r="E18" i="7"/>
  <c r="F18" i="7"/>
  <c r="D18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E14" i="7"/>
  <c r="F14" i="7"/>
  <c r="D14" i="7"/>
  <c r="E11" i="7"/>
  <c r="F11" i="7"/>
  <c r="D11" i="7"/>
  <c r="D49" i="7"/>
  <c r="D47" i="7"/>
  <c r="E6" i="7"/>
  <c r="F6" i="7"/>
  <c r="F5" i="7" s="1"/>
  <c r="D6" i="7"/>
  <c r="D5" i="7" s="1"/>
  <c r="A105" i="7"/>
  <c r="F104" i="7"/>
  <c r="E104" i="7"/>
  <c r="D104" i="7"/>
  <c r="A104" i="7"/>
  <c r="F103" i="7"/>
  <c r="E103" i="7"/>
  <c r="D103" i="7"/>
  <c r="A103" i="7"/>
  <c r="A102" i="7"/>
  <c r="F101" i="7"/>
  <c r="E101" i="7"/>
  <c r="D101" i="7"/>
  <c r="A101" i="7"/>
  <c r="A100" i="7"/>
  <c r="A99" i="7"/>
  <c r="A98" i="7"/>
  <c r="F97" i="7"/>
  <c r="F96" i="7" s="1"/>
  <c r="E97" i="7"/>
  <c r="E96" i="7" s="1"/>
  <c r="D97" i="7"/>
  <c r="D96" i="7" s="1"/>
  <c r="A97" i="7"/>
  <c r="A96" i="7"/>
  <c r="A95" i="7"/>
  <c r="F94" i="7"/>
  <c r="E94" i="7"/>
  <c r="D94" i="7"/>
  <c r="A94" i="7"/>
  <c r="A93" i="7"/>
  <c r="F92" i="7"/>
  <c r="E92" i="7"/>
  <c r="D92" i="7"/>
  <c r="A92" i="7"/>
  <c r="A91" i="7"/>
  <c r="A90" i="7"/>
  <c r="A89" i="7"/>
  <c r="F88" i="7"/>
  <c r="E88" i="7"/>
  <c r="D88" i="7"/>
  <c r="A88" i="7"/>
  <c r="F87" i="7"/>
  <c r="F86" i="7" s="1"/>
  <c r="E87" i="7"/>
  <c r="D87" i="7"/>
  <c r="A87" i="7"/>
  <c r="E86" i="7"/>
  <c r="D86" i="7"/>
  <c r="A86" i="7"/>
  <c r="A85" i="7"/>
  <c r="A84" i="7"/>
  <c r="F83" i="7"/>
  <c r="F82" i="7" s="1"/>
  <c r="F81" i="7" s="1"/>
  <c r="E83" i="7"/>
  <c r="E82" i="7" s="1"/>
  <c r="E81" i="7" s="1"/>
  <c r="D83" i="7"/>
  <c r="D82" i="7" s="1"/>
  <c r="D81" i="7" s="1"/>
  <c r="A83" i="7"/>
  <c r="A82" i="7"/>
  <c r="A81" i="7"/>
  <c r="A80" i="7"/>
  <c r="F79" i="7"/>
  <c r="F78" i="7" s="1"/>
  <c r="E79" i="7"/>
  <c r="E78" i="7" s="1"/>
  <c r="D79" i="7"/>
  <c r="A79" i="7"/>
  <c r="D78" i="7"/>
  <c r="A78" i="7"/>
  <c r="A77" i="7"/>
  <c r="F76" i="7"/>
  <c r="E76" i="7"/>
  <c r="D76" i="7"/>
  <c r="A76" i="7"/>
  <c r="A75" i="7"/>
  <c r="F74" i="7"/>
  <c r="E74" i="7"/>
  <c r="D74" i="7"/>
  <c r="A74" i="7"/>
  <c r="A73" i="7"/>
  <c r="F72" i="7"/>
  <c r="E72" i="7"/>
  <c r="D72" i="7"/>
  <c r="A72" i="7"/>
  <c r="A71" i="7"/>
  <c r="A70" i="7"/>
  <c r="A69" i="7"/>
  <c r="F68" i="7"/>
  <c r="E68" i="7"/>
  <c r="D68" i="7"/>
  <c r="A68" i="7"/>
  <c r="A67" i="7"/>
  <c r="F66" i="7"/>
  <c r="E66" i="7"/>
  <c r="D66" i="7"/>
  <c r="A66" i="7"/>
  <c r="A65" i="7"/>
  <c r="A64" i="7"/>
  <c r="F63" i="7"/>
  <c r="F61" i="7" s="1"/>
  <c r="E63" i="7"/>
  <c r="E61" i="7" s="1"/>
  <c r="D63" i="7"/>
  <c r="D61" i="7" s="1"/>
  <c r="A63" i="7"/>
  <c r="A61" i="7"/>
  <c r="A60" i="7"/>
  <c r="A59" i="7"/>
  <c r="A58" i="7"/>
  <c r="A57" i="7"/>
  <c r="F55" i="7"/>
  <c r="F54" i="7" s="1"/>
  <c r="E55" i="7"/>
  <c r="E54" i="7" s="1"/>
  <c r="D55" i="7"/>
  <c r="D54" i="7" s="1"/>
  <c r="A56" i="7"/>
  <c r="A55" i="7"/>
  <c r="A54" i="7"/>
  <c r="A53" i="7"/>
  <c r="F52" i="7"/>
  <c r="E52" i="7"/>
  <c r="D52" i="7"/>
  <c r="A52" i="7"/>
  <c r="A51" i="7"/>
  <c r="A50" i="7"/>
  <c r="F49" i="7"/>
  <c r="E49" i="7"/>
  <c r="A49" i="7"/>
  <c r="A48" i="7"/>
  <c r="F47" i="7"/>
  <c r="E47" i="7"/>
  <c r="A47" i="7"/>
  <c r="A46" i="7"/>
  <c r="A45" i="7"/>
  <c r="F44" i="7"/>
  <c r="E44" i="7"/>
  <c r="D44" i="7"/>
  <c r="A44" i="7"/>
  <c r="A43" i="7"/>
  <c r="F42" i="7"/>
  <c r="E42" i="7"/>
  <c r="D42" i="7"/>
  <c r="A42" i="7"/>
  <c r="A41" i="7"/>
  <c r="A40" i="7"/>
  <c r="F39" i="7"/>
  <c r="E39" i="7"/>
  <c r="D39" i="7"/>
  <c r="A39" i="7"/>
  <c r="A38" i="7"/>
  <c r="A37" i="7"/>
  <c r="A15" i="7"/>
  <c r="A14" i="7"/>
  <c r="A12" i="7"/>
  <c r="A11" i="7"/>
  <c r="A10" i="7"/>
  <c r="A7" i="7"/>
  <c r="A6" i="7"/>
  <c r="E5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0" i="6"/>
  <c r="A89" i="6"/>
  <c r="A88" i="6"/>
  <c r="A87" i="6"/>
  <c r="A86" i="6"/>
  <c r="A85" i="6"/>
  <c r="A84" i="6"/>
  <c r="A83" i="6"/>
  <c r="A82" i="6"/>
  <c r="A81" i="6"/>
  <c r="A80" i="6"/>
  <c r="D77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D65" i="6"/>
  <c r="A65" i="6"/>
  <c r="A64" i="6"/>
  <c r="D63" i="6"/>
  <c r="A63" i="6"/>
  <c r="A62" i="6"/>
  <c r="A61" i="6"/>
  <c r="A54" i="6"/>
  <c r="A53" i="6"/>
  <c r="A52" i="6"/>
  <c r="A51" i="6"/>
  <c r="D50" i="6"/>
  <c r="A50" i="6"/>
  <c r="A49" i="6"/>
  <c r="D48" i="6"/>
  <c r="A48" i="6"/>
  <c r="A47" i="6"/>
  <c r="A46" i="6"/>
  <c r="A45" i="6"/>
  <c r="A44" i="6"/>
  <c r="A43" i="6"/>
  <c r="A42" i="6"/>
  <c r="A41" i="6"/>
  <c r="A40" i="6"/>
  <c r="D39" i="6"/>
  <c r="A39" i="6"/>
  <c r="A38" i="6"/>
  <c r="D37" i="6"/>
  <c r="A37" i="6"/>
  <c r="A36" i="6"/>
  <c r="A35" i="6"/>
  <c r="A34" i="6"/>
  <c r="A33" i="6"/>
  <c r="A32" i="6"/>
  <c r="A31" i="6"/>
  <c r="A30" i="6"/>
  <c r="A29" i="6"/>
  <c r="A28" i="6"/>
  <c r="D27" i="6"/>
  <c r="A27" i="6"/>
  <c r="A26" i="6"/>
  <c r="A25" i="6"/>
  <c r="A24" i="6"/>
  <c r="A23" i="6"/>
  <c r="A22" i="6"/>
  <c r="A21" i="6"/>
  <c r="D20" i="6"/>
  <c r="A20" i="6"/>
  <c r="A19" i="6"/>
  <c r="A18" i="6"/>
  <c r="A17" i="6"/>
  <c r="A16" i="6"/>
  <c r="D15" i="6"/>
  <c r="A15" i="6"/>
  <c r="A14" i="6"/>
  <c r="A13" i="6"/>
  <c r="A12" i="6"/>
  <c r="D11" i="6"/>
  <c r="A11" i="6"/>
  <c r="A10" i="6"/>
  <c r="D9" i="6"/>
  <c r="A9" i="6"/>
  <c r="A8" i="6"/>
  <c r="A7" i="6"/>
  <c r="A6" i="6"/>
  <c r="D5" i="6"/>
  <c r="A5" i="6"/>
  <c r="A4" i="6"/>
  <c r="A3" i="6"/>
  <c r="D70" i="6" l="1"/>
  <c r="E17" i="7"/>
  <c r="D17" i="7"/>
  <c r="F17" i="7"/>
  <c r="D62" i="6"/>
  <c r="D61" i="6" s="1"/>
  <c r="D47" i="6"/>
  <c r="D14" i="6"/>
  <c r="F28" i="7"/>
  <c r="E28" i="7"/>
  <c r="D28" i="7"/>
  <c r="F38" i="7"/>
  <c r="F46" i="7"/>
  <c r="E46" i="7"/>
  <c r="D38" i="7"/>
  <c r="D46" i="7"/>
  <c r="E38" i="7"/>
  <c r="E91" i="7"/>
  <c r="E90" i="7" s="1"/>
  <c r="E85" i="7" s="1"/>
  <c r="F10" i="7"/>
  <c r="F4" i="7" s="1"/>
  <c r="E65" i="7"/>
  <c r="E60" i="7" s="1"/>
  <c r="F71" i="7"/>
  <c r="F70" i="7" s="1"/>
  <c r="D10" i="7"/>
  <c r="D4" i="7" s="1"/>
  <c r="E10" i="7"/>
  <c r="E4" i="7" s="1"/>
  <c r="D91" i="7"/>
  <c r="D90" i="7" s="1"/>
  <c r="D85" i="7" s="1"/>
  <c r="F91" i="7"/>
  <c r="F90" i="7" s="1"/>
  <c r="F85" i="7" s="1"/>
  <c r="F100" i="7"/>
  <c r="F99" i="7" s="1"/>
  <c r="D71" i="7"/>
  <c r="D70" i="7" s="1"/>
  <c r="E71" i="7"/>
  <c r="E70" i="7" s="1"/>
  <c r="D100" i="7"/>
  <c r="D99" i="7" s="1"/>
  <c r="E100" i="7"/>
  <c r="E99" i="7" s="1"/>
  <c r="D65" i="7"/>
  <c r="D60" i="7" s="1"/>
  <c r="F65" i="7"/>
  <c r="F60" i="7" s="1"/>
  <c r="D4" i="6"/>
  <c r="D37" i="7" l="1"/>
  <c r="D3" i="7"/>
  <c r="D3" i="6"/>
  <c r="F37" i="7"/>
  <c r="F3" i="7" s="1"/>
  <c r="E37" i="7"/>
  <c r="E3" i="7" s="1"/>
  <c r="B14" i="2" l="1"/>
  <c r="B27" i="2"/>
  <c r="B40" i="2"/>
</calcChain>
</file>

<file path=xl/sharedStrings.xml><?xml version="1.0" encoding="utf-8"?>
<sst xmlns="http://schemas.openxmlformats.org/spreadsheetml/2006/main" count="660" uniqueCount="368">
  <si>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</si>
  <si>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</si>
  <si>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</si>
  <si>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</si>
  <si>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</si>
  <si>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</si>
  <si>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</si>
  <si>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</si>
  <si>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</si>
  <si>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</si>
  <si>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</si>
  <si>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</si>
  <si>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</si>
  <si>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</si>
  <si>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</si>
  <si>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</si>
  <si>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</si>
  <si>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</si>
  <si>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</si>
  <si>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</si>
  <si>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</si>
  <si>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</si>
  <si>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</si>
  <si>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</si>
  <si>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</si>
  <si>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</si>
  <si>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</si>
  <si>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</si>
  <si>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</si>
  <si>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</si>
  <si>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</si>
  <si>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</si>
  <si>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</si>
  <si>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</si>
  <si>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</si>
  <si>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</si>
  <si>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</si>
  <si>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</si>
  <si>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</si>
  <si>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</si>
  <si>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</si>
  <si>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</si>
  <si>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</si>
  <si>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</si>
  <si>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</si>
  <si>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</si>
  <si>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</si>
  <si>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</si>
  <si>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</si>
  <si>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</si>
  <si>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</si>
  <si>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</si>
  <si>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</si>
  <si>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</si>
  <si>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</si>
  <si>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</si>
  <si>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</si>
  <si>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</si>
  <si>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</si>
  <si>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</si>
  <si>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</si>
  <si>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</si>
  <si>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</si>
  <si>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</si>
  <si>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</si>
  <si>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</si>
  <si>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</si>
  <si>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</si>
  <si>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</si>
  <si>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</si>
  <si>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</si>
  <si>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</si>
  <si>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</si>
  <si>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</si>
  <si>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</si>
  <si>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</si>
  <si>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</si>
  <si>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</si>
  <si>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</si>
  <si>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</si>
  <si>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</si>
  <si>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</si>
  <si>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</si>
  <si>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</si>
  <si>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</si>
  <si>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</si>
  <si>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</si>
  <si>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</si>
  <si>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</si>
  <si>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</si>
  <si>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</si>
  <si>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</si>
  <si>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</si>
  <si>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</si>
  <si>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</si>
  <si>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</si>
  <si>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</si>
  <si>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</si>
  <si>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</si>
  <si>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</si>
  <si>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</si>
  <si>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</si>
  <si>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</si>
  <si>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</si>
  <si>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</si>
  <si>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</si>
  <si>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</si>
  <si>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</si>
  <si>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</si>
  <si>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</si>
  <si>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</si>
  <si>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</si>
  <si>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</si>
  <si>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</si>
  <si>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</si>
  <si>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</si>
  <si>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</si>
  <si>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</si>
  <si>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</si>
  <si>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</si>
  <si>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</si>
  <si>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</si>
  <si>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</si>
  <si>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</si>
  <si>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</si>
  <si>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</si>
  <si>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</si>
  <si>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</si>
  <si>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</si>
  <si>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</si>
  <si>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</si>
  <si>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</si>
  <si>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</si>
  <si>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</si>
  <si>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</si>
  <si>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</si>
  <si>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</si>
  <si>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</si>
  <si>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</si>
  <si>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</si>
  <si>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</si>
  <si>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</si>
  <si>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</si>
  <si>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</si>
  <si>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</si>
  <si>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</si>
  <si>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</si>
  <si>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</si>
  <si>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</si>
  <si>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</si>
  <si>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</si>
  <si>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</si>
  <si>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</si>
  <si>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</si>
  <si>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</si>
  <si>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</si>
  <si>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</si>
  <si>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</si>
  <si>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</si>
  <si>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</si>
  <si>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</si>
  <si>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</si>
  <si>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</si>
  <si>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</si>
  <si>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</si>
  <si>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</si>
  <si>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</si>
  <si>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</si>
  <si>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</si>
  <si>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</si>
  <si>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</si>
  <si>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</si>
  <si>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</si>
  <si>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</si>
  <si>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</si>
  <si>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</si>
  <si>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</si>
  <si>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</si>
  <si>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</si>
  <si>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</si>
  <si>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</si>
  <si>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</si>
  <si>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</si>
  <si>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</si>
  <si>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</si>
  <si>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</si>
  <si>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</si>
  <si>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</si>
  <si>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</si>
  <si>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</si>
  <si>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</si>
  <si>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</si>
  <si>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</si>
  <si>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</si>
  <si>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</si>
  <si>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</si>
  <si>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</si>
  <si>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</si>
  <si>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</si>
  <si>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</si>
  <si>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</si>
  <si>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</si>
  <si>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</si>
  <si>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</si>
  <si>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</si>
  <si>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</si>
  <si>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</si>
  <si>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</si>
  <si>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</si>
  <si>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</si>
  <si>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</si>
  <si>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</si>
  <si>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</si>
  <si>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</si>
  <si>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</si>
  <si>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</si>
  <si>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</si>
  <si>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</si>
  <si>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</si>
  <si>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</si>
  <si>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</si>
  <si>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</si>
  <si>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</si>
  <si>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</si>
  <si>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</si>
  <si>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</si>
  <si>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</si>
  <si>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</si>
  <si>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</si>
  <si>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</si>
  <si>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</si>
  <si>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</si>
  <si>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</si>
  <si>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</si>
  <si>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</si>
  <si>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</si>
  <si>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</si>
  <si>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</si>
  <si>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</si>
  <si>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</si>
  <si>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</si>
  <si>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</si>
  <si>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</si>
  <si>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</si>
  <si>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</si>
  <si>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</si>
  <si>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</si>
  <si>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</si>
  <si>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</si>
  <si>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</si>
  <si>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</si>
  <si>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</si>
  <si>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</si>
  <si>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</si>
  <si>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</si>
  <si>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</si>
  <si>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</si>
  <si>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</si>
  <si>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</si>
  <si>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</si>
  <si>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</si>
  <si>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</si>
  <si>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</si>
  <si>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</si>
  <si>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</si>
  <si>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</si>
  <si>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</si>
  <si>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</si>
  <si>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</si>
  <si>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</si>
  <si>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</si>
  <si>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</si>
  <si>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</si>
  <si>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</si>
  <si>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</si>
  <si>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</si>
  <si>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</si>
  <si>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</si>
  <si>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</si>
  <si>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</si>
  <si>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</si>
  <si>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</si>
  <si>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</si>
  <si>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</si>
  <si>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</si>
  <si>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</si>
  <si>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</si>
  <si>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</si>
  <si>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</si>
  <si>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</si>
  <si>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</si>
  <si>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</si>
  <si>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</si>
  <si>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</si>
  <si>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</si>
  <si>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</si>
  <si>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</si>
  <si>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</si>
  <si>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</si>
  <si>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</si>
  <si>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</si>
  <si>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</si>
  <si>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</si>
  <si>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</si>
  <si>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</si>
  <si>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</si>
  <si>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</si>
  <si>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</si>
  <si>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</si>
  <si>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</si>
  <si>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</si>
  <si>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</si>
  <si>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</si>
  <si>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</si>
  <si>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</si>
  <si>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</si>
  <si>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</si>
  <si>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</si>
  <si>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</si>
  <si>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</si>
  <si>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</si>
  <si>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</si>
  <si>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</si>
  <si>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</si>
  <si>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</si>
  <si>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</si>
  <si>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</si>
  <si>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</si>
  <si>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</si>
  <si>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2020.</t>
  </si>
  <si>
    <t>Ukupno prihodi i primici za 2020.</t>
  </si>
  <si>
    <t>Projekcija 2021.</t>
  </si>
  <si>
    <t>2021.</t>
  </si>
  <si>
    <t>PROJEKCIJA PLANA ZA 2021.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</si>
  <si>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</si>
  <si>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</si>
  <si>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</si>
  <si>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</si>
  <si>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Plan 2020.</t>
  </si>
  <si>
    <t>Projekcija 2022.</t>
  </si>
  <si>
    <t>2022.</t>
  </si>
  <si>
    <t>Ukupno prihodi i primici za 2021.</t>
  </si>
  <si>
    <t>Ukupno prihodi i primici za 2022.</t>
  </si>
  <si>
    <t>PRIJEDLOG PLANA ZA 2020.</t>
  </si>
  <si>
    <t>PROJEKCIJA PLANA ZA 2022.</t>
  </si>
  <si>
    <t xml:space="preserve">Primorsko-goranska županija </t>
  </si>
  <si>
    <t>Prihodi od nefinancijske imovine i nadoknade šteta s osnova osiguranja</t>
  </si>
  <si>
    <t xml:space="preserve"> ZAKONSKI STANDARD USTANOVA  -----------------ŠKOLSTVA</t>
  </si>
  <si>
    <t>Osiguravanje uvjeta rada</t>
  </si>
  <si>
    <t>RASHODI POSLOVANJA</t>
  </si>
  <si>
    <t>Plaće  za redovan rad</t>
  </si>
  <si>
    <t>Doprinosi za mirovinsko osiguranje</t>
  </si>
  <si>
    <t xml:space="preserve">Vojna oprema </t>
  </si>
  <si>
    <t>Članarine</t>
  </si>
  <si>
    <t xml:space="preserve">Ostali nespomenuti rashodi poslovanja </t>
  </si>
  <si>
    <t xml:space="preserve">Zatezne kamate </t>
  </si>
  <si>
    <t xml:space="preserve">Instrumenti, uređaji i strojevi </t>
  </si>
  <si>
    <t xml:space="preserve">Knjige </t>
  </si>
  <si>
    <t>Programi školskog kurikuluma (za poticanje dodatnog odgojno-obrazovnog stvaralaštva)</t>
  </si>
  <si>
    <t>Rashodi za dodatna ulaganja u nefinancijskoj imovini</t>
  </si>
  <si>
    <t>* Napomena: Sve stavke rashoda upisane su u aplikaciju Riznice</t>
  </si>
  <si>
    <t>Dodatna djelatnost učeničkih domova (posredovanje pri zapošljavanju učenika)</t>
  </si>
  <si>
    <t>Učenički dom Lovran</t>
  </si>
  <si>
    <t>Djelatnost hostela</t>
  </si>
  <si>
    <t>Knjige</t>
  </si>
  <si>
    <t>Tekuće pomoći od HZMO-a, HZZ-a i HZZO-a</t>
  </si>
  <si>
    <t>Pomoći od izvanproračunskih korisnika</t>
  </si>
  <si>
    <t>Prihodi od prodaje 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</si>
</sst>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  <xf numFmtId="0" fontId="14" fillId="0" borderId="0"/>
  </cellStyleXfs>
  <cellXfs count="235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9" fillId="0" borderId="27" xfId="0" applyNumberFormat="1" applyFont="1" applyBorder="1" applyAlignment="1">
      <alignment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2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2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0" fontId="34" fillId="0" borderId="0" xfId="42" applyFont="1" applyAlignment="1">
      <alignment horizontal="left" vertical="center"/>
    </xf>
    <xf numFmtId="0" fontId="33" fillId="0" borderId="0" xfId="42" applyFont="1" applyAlignment="1">
      <alignment horizontal="left" indent="1"/>
    </xf>
    <xf numFmtId="0" fontId="35" fillId="0" borderId="34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4"/>
    </xf>
    <xf numFmtId="0" fontId="38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5" xfId="42" applyFont="1" applyFill="1" applyBorder="1" applyAlignment="1">
      <alignment horizontal="left" wrapText="1" indent="4"/>
    </xf>
    <xf numFmtId="4" fontId="35" fillId="20" borderId="35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39" fillId="0" borderId="0" xfId="42" applyFont="1" applyAlignment="1">
      <alignment horizontal="right" vertical="center"/>
    </xf>
    <xf numFmtId="0" fontId="39" fillId="0" borderId="0" xfId="42" applyFont="1" applyAlignment="1">
      <alignment horizontal="left" indent="1"/>
    </xf>
    <xf numFmtId="0" fontId="40" fillId="0" borderId="0" xfId="42" applyFont="1" applyAlignment="1">
      <alignment horizontal="left" indent="1"/>
    </xf>
    <xf numFmtId="0" fontId="33" fillId="0" borderId="0" xfId="42" applyFont="1" applyAlignment="1">
      <alignment horizontal="left"/>
    </xf>
    <xf numFmtId="0" fontId="35" fillId="0" borderId="34" xfId="42" applyFont="1" applyBorder="1" applyAlignment="1">
      <alignment vertical="center" wrapText="1"/>
    </xf>
    <xf numFmtId="0" fontId="35" fillId="20" borderId="35" xfId="42" applyFont="1" applyFill="1" applyBorder="1" applyAlignment="1">
      <alignment wrapText="1"/>
    </xf>
    <xf numFmtId="0" fontId="24" fillId="22" borderId="16" xfId="0" applyNumberFormat="1" applyFont="1" applyFill="1" applyBorder="1" applyAlignment="1" applyProtection="1">
      <alignment horizontal="center" vertical="center" wrapText="1"/>
    </xf>
    <xf numFmtId="0" fontId="23" fillId="22" borderId="16" xfId="0" applyNumberFormat="1" applyFont="1" applyFill="1" applyBorder="1" applyAlignment="1" applyProtection="1">
      <alignment horizontal="center" vertical="center" wrapText="1"/>
    </xf>
    <xf numFmtId="0" fontId="24" fillId="23" borderId="16" xfId="0" applyNumberFormat="1" applyFont="1" applyFill="1" applyBorder="1" applyAlignment="1" applyProtection="1">
      <alignment horizontal="center" vertical="center" wrapText="1"/>
    </xf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19" fillId="0" borderId="36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>
      <alignment horizontal="left" wrapText="1"/>
    </xf>
    <xf numFmtId="0" fontId="41" fillId="0" borderId="0" xfId="0" applyNumberFormat="1" applyFont="1" applyFill="1" applyBorder="1" applyAlignment="1" applyProtection="1">
      <alignment wrapText="1"/>
    </xf>
    <xf numFmtId="0" fontId="26" fillId="0" borderId="31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5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left"/>
    </xf>
    <xf numFmtId="0" fontId="18" fillId="25" borderId="15" xfId="0" applyNumberFormat="1" applyFont="1" applyFill="1" applyBorder="1" applyAlignment="1" applyProtection="1"/>
    <xf numFmtId="3" fontId="26" fillId="0" borderId="16" xfId="0" applyNumberFormat="1" applyFont="1" applyBorder="1" applyAlignment="1">
      <alignment horizontal="right"/>
    </xf>
    <xf numFmtId="3" fontId="26" fillId="25" borderId="16" xfId="0" applyNumberFormat="1" applyFont="1" applyFill="1" applyBorder="1" applyAlignment="1" applyProtection="1">
      <alignment horizontal="right" wrapText="1"/>
    </xf>
    <xf numFmtId="3" fontId="26" fillId="21" borderId="31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5" borderId="31" xfId="0" quotePrefix="1" applyNumberFormat="1" applyFont="1" applyFill="1" applyBorder="1" applyAlignment="1">
      <alignment horizontal="right"/>
    </xf>
    <xf numFmtId="0" fontId="41" fillId="0" borderId="0" xfId="0" applyNumberFormat="1" applyFont="1" applyFill="1" applyBorder="1" applyAlignment="1" applyProtection="1"/>
    <xf numFmtId="3" fontId="41" fillId="0" borderId="0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/>
    <xf numFmtId="0" fontId="42" fillId="0" borderId="0" xfId="0" quotePrefix="1" applyNumberFormat="1" applyFont="1" applyFill="1" applyBorder="1" applyAlignment="1" applyProtection="1">
      <alignment horizontal="left" wrapText="1"/>
    </xf>
    <xf numFmtId="0" fontId="46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3" fillId="18" borderId="16" xfId="0" applyNumberFormat="1" applyFont="1" applyFill="1" applyBorder="1" applyAlignment="1" applyProtection="1">
      <alignment horizontal="center" vertical="center" wrapText="1"/>
    </xf>
    <xf numFmtId="0" fontId="24" fillId="0" borderId="22" xfId="0" applyNumberFormat="1" applyFont="1" applyFill="1" applyBorder="1" applyAlignment="1" applyProtection="1">
      <alignment horizontal="center"/>
    </xf>
    <xf numFmtId="0" fontId="22" fillId="0" borderId="22" xfId="0" applyNumberFormat="1" applyFont="1" applyFill="1" applyBorder="1" applyAlignment="1" applyProtection="1">
      <alignment wrapText="1"/>
    </xf>
    <xf numFmtId="4" fontId="22" fillId="0" borderId="22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4" fillId="0" borderId="22" xfId="0" applyNumberFormat="1" applyFont="1" applyFill="1" applyBorder="1" applyAlignment="1" applyProtection="1"/>
    <xf numFmtId="4" fontId="24" fillId="0" borderId="0" xfId="0" applyNumberFormat="1" applyFont="1" applyFill="1" applyBorder="1" applyAlignment="1" applyProtection="1"/>
    <xf numFmtId="0" fontId="24" fillId="26" borderId="22" xfId="0" applyNumberFormat="1" applyFont="1" applyFill="1" applyBorder="1" applyAlignment="1" applyProtection="1">
      <alignment horizontal="center"/>
    </xf>
    <xf numFmtId="0" fontId="24" fillId="26" borderId="22" xfId="0" applyNumberFormat="1" applyFont="1" applyFill="1" applyBorder="1" applyAlignment="1" applyProtection="1">
      <alignment wrapText="1"/>
    </xf>
    <xf numFmtId="0" fontId="24" fillId="22" borderId="22" xfId="0" applyNumberFormat="1" applyFont="1" applyFill="1" applyBorder="1" applyAlignment="1" applyProtection="1">
      <alignment horizontal="center"/>
    </xf>
    <xf numFmtId="0" fontId="19" fillId="22" borderId="22" xfId="0" applyNumberFormat="1" applyFont="1" applyFill="1" applyBorder="1" applyAlignment="1" applyProtection="1">
      <alignment wrapText="1"/>
    </xf>
    <xf numFmtId="4" fontId="24" fillId="22" borderId="22" xfId="0" applyNumberFormat="1" applyFont="1" applyFill="1" applyBorder="1" applyAlignment="1" applyProtection="1"/>
    <xf numFmtId="0" fontId="24" fillId="0" borderId="22" xfId="0" applyNumberFormat="1" applyFont="1" applyFill="1" applyBorder="1" applyAlignment="1" applyProtection="1">
      <alignment wrapText="1"/>
    </xf>
    <xf numFmtId="0" fontId="24" fillId="21" borderId="22" xfId="0" applyNumberFormat="1" applyFont="1" applyFill="1" applyBorder="1" applyAlignment="1" applyProtection="1">
      <alignment horizontal="center"/>
    </xf>
    <xf numFmtId="0" fontId="24" fillId="21" borderId="22" xfId="0" applyNumberFormat="1" applyFont="1" applyFill="1" applyBorder="1" applyAlignment="1" applyProtection="1">
      <alignment wrapText="1"/>
    </xf>
    <xf numFmtId="4" fontId="24" fillId="21" borderId="22" xfId="0" applyNumberFormat="1" applyFont="1" applyFill="1" applyBorder="1" applyAlignment="1" applyProtection="1"/>
    <xf numFmtId="4" fontId="24" fillId="21" borderId="0" xfId="0" applyNumberFormat="1" applyFont="1" applyFill="1" applyBorder="1" applyAlignment="1" applyProtection="1"/>
    <xf numFmtId="0" fontId="22" fillId="0" borderId="22" xfId="0" applyNumberFormat="1" applyFont="1" applyFill="1" applyBorder="1" applyAlignment="1" applyProtection="1">
      <alignment horizontal="center"/>
    </xf>
    <xf numFmtId="49" fontId="34" fillId="0" borderId="38" xfId="45" applyNumberFormat="1" applyFont="1" applyFill="1" applyBorder="1" applyAlignment="1" applyProtection="1">
      <alignment horizontal="center" vertical="center" wrapText="1"/>
      <protection hidden="1"/>
    </xf>
    <xf numFmtId="49" fontId="34" fillId="0" borderId="39" xfId="0" applyNumberFormat="1" applyFont="1" applyFill="1" applyBorder="1" applyAlignment="1" applyProtection="1">
      <alignment horizontal="left" vertical="center" wrapText="1"/>
      <protection hidden="1"/>
    </xf>
    <xf numFmtId="49" fontId="34" fillId="0" borderId="39" xfId="0" applyNumberFormat="1" applyFont="1" applyFill="1" applyBorder="1" applyAlignment="1" applyProtection="1">
      <alignment horizontal="left" vertical="center" shrinkToFit="1"/>
      <protection hidden="1"/>
    </xf>
    <xf numFmtId="0" fontId="24" fillId="22" borderId="22" xfId="0" applyNumberFormat="1" applyFont="1" applyFill="1" applyBorder="1" applyAlignment="1" applyProtection="1">
      <alignment wrapText="1"/>
    </xf>
    <xf numFmtId="49" fontId="47" fillId="21" borderId="38" xfId="45" applyNumberFormat="1" applyFont="1" applyFill="1" applyBorder="1" applyAlignment="1" applyProtection="1">
      <alignment horizontal="center" vertical="center" wrapText="1"/>
      <protection hidden="1"/>
    </xf>
    <xf numFmtId="49" fontId="47" fillId="21" borderId="39" xfId="0" applyNumberFormat="1" applyFont="1" applyFill="1" applyBorder="1" applyAlignment="1" applyProtection="1">
      <alignment horizontal="left" vertical="center" wrapText="1"/>
      <protection hidden="1"/>
    </xf>
    <xf numFmtId="0" fontId="30" fillId="27" borderId="22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/>
    <xf numFmtId="4" fontId="22" fillId="0" borderId="16" xfId="0" applyNumberFormat="1" applyFont="1" applyFill="1" applyBorder="1" applyAlignment="1" applyProtection="1"/>
    <xf numFmtId="0" fontId="33" fillId="0" borderId="0" xfId="42" applyFont="1" applyAlignment="1">
      <alignment horizontal="left" indent="1"/>
    </xf>
    <xf numFmtId="4" fontId="35" fillId="20" borderId="42" xfId="42" applyNumberFormat="1" applyFont="1" applyFill="1" applyBorder="1" applyAlignment="1">
      <alignment horizontal="right" wrapText="1"/>
    </xf>
    <xf numFmtId="4" fontId="37" fillId="20" borderId="35" xfId="42" applyNumberFormat="1" applyFont="1" applyFill="1" applyBorder="1" applyAlignment="1">
      <alignment horizontal="right" wrapText="1"/>
    </xf>
    <xf numFmtId="4" fontId="35" fillId="20" borderId="43" xfId="42" applyNumberFormat="1" applyFont="1" applyFill="1" applyBorder="1" applyAlignment="1">
      <alignment horizontal="right" wrapText="1"/>
    </xf>
    <xf numFmtId="4" fontId="35" fillId="20" borderId="40" xfId="42" applyNumberFormat="1" applyFont="1" applyFill="1" applyBorder="1" applyAlignment="1">
      <alignment horizontal="right" wrapText="1"/>
    </xf>
    <xf numFmtId="4" fontId="37" fillId="20" borderId="40" xfId="42" applyNumberFormat="1" applyFont="1" applyFill="1" applyBorder="1" applyAlignment="1">
      <alignment horizontal="right" wrapText="1"/>
    </xf>
    <xf numFmtId="4" fontId="37" fillId="20" borderId="42" xfId="42" applyNumberFormat="1" applyFont="1" applyFill="1" applyBorder="1" applyAlignment="1">
      <alignment horizontal="right" wrapText="1"/>
    </xf>
    <xf numFmtId="0" fontId="35" fillId="20" borderId="35" xfId="42" applyFont="1" applyFill="1" applyBorder="1" applyAlignment="1">
      <alignment horizontal="left" wrapText="1" indent="5"/>
    </xf>
    <xf numFmtId="0" fontId="37" fillId="20" borderId="35" xfId="42" applyFont="1" applyFill="1" applyBorder="1" applyAlignment="1">
      <alignment horizontal="left" wrapText="1" indent="5"/>
    </xf>
    <xf numFmtId="0" fontId="37" fillId="20" borderId="35" xfId="42" applyFont="1" applyFill="1" applyBorder="1" applyAlignment="1">
      <alignment wrapText="1"/>
    </xf>
    <xf numFmtId="0" fontId="37" fillId="20" borderId="41" xfId="42" applyFont="1" applyFill="1" applyBorder="1" applyAlignment="1">
      <alignment wrapText="1"/>
    </xf>
    <xf numFmtId="0" fontId="33" fillId="0" borderId="0" xfId="42" applyFont="1" applyAlignment="1">
      <alignment horizontal="left" indent="1"/>
    </xf>
    <xf numFmtId="1" fontId="18" fillId="0" borderId="10" xfId="0" applyNumberFormat="1" applyFont="1" applyFill="1" applyBorder="1" applyAlignment="1">
      <alignment horizontal="left" wrapText="1"/>
    </xf>
    <xf numFmtId="1" fontId="18" fillId="0" borderId="20" xfId="0" applyNumberFormat="1" applyFont="1" applyFill="1" applyBorder="1" applyAlignment="1">
      <alignment horizontal="left" wrapText="1"/>
    </xf>
    <xf numFmtId="2" fontId="19" fillId="0" borderId="17" xfId="0" applyNumberFormat="1" applyFont="1" applyBorder="1" applyAlignment="1">
      <alignment vertical="center" wrapText="1"/>
    </xf>
    <xf numFmtId="2" fontId="19" fillId="0" borderId="18" xfId="0" applyNumberFormat="1" applyFont="1" applyBorder="1" applyAlignment="1">
      <alignment vertical="center" wrapText="1"/>
    </xf>
    <xf numFmtId="2" fontId="19" fillId="0" borderId="36" xfId="0" applyNumberFormat="1" applyFont="1" applyBorder="1" applyAlignment="1">
      <alignment vertical="center" wrapText="1"/>
    </xf>
    <xf numFmtId="2" fontId="19" fillId="0" borderId="19" xfId="0" applyNumberFormat="1" applyFont="1" applyBorder="1" applyAlignment="1">
      <alignment vertical="center" wrapText="1"/>
    </xf>
    <xf numFmtId="2" fontId="18" fillId="0" borderId="27" xfId="0" applyNumberFormat="1" applyFont="1" applyBorder="1"/>
    <xf numFmtId="2" fontId="18" fillId="0" borderId="30" xfId="0" applyNumberFormat="1" applyFont="1" applyBorder="1"/>
    <xf numFmtId="4" fontId="18" fillId="0" borderId="11" xfId="0" applyNumberFormat="1" applyFont="1" applyBorder="1" applyAlignment="1">
      <alignment horizontal="right" wrapText="1"/>
    </xf>
    <xf numFmtId="4" fontId="18" fillId="0" borderId="12" xfId="0" applyNumberFormat="1" applyFont="1" applyBorder="1" applyAlignment="1">
      <alignment horizontal="right"/>
    </xf>
    <xf numFmtId="4" fontId="18" fillId="0" borderId="12" xfId="0" applyNumberFormat="1" applyFont="1" applyBorder="1" applyAlignment="1">
      <alignment horizontal="right" wrapText="1"/>
    </xf>
    <xf numFmtId="4" fontId="18" fillId="0" borderId="13" xfId="0" applyNumberFormat="1" applyFont="1" applyBorder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4" fontId="18" fillId="0" borderId="21" xfId="0" applyNumberFormat="1" applyFont="1" applyBorder="1" applyAlignment="1">
      <alignment horizontal="right"/>
    </xf>
    <xf numFmtId="4" fontId="18" fillId="0" borderId="22" xfId="0" applyNumberFormat="1" applyFont="1" applyBorder="1" applyAlignment="1">
      <alignment horizontal="right"/>
    </xf>
    <xf numFmtId="4" fontId="18" fillId="0" borderId="23" xfId="0" applyNumberFormat="1" applyFont="1" applyBorder="1" applyAlignment="1">
      <alignment horizontal="right"/>
    </xf>
    <xf numFmtId="4" fontId="18" fillId="0" borderId="24" xfId="0" applyNumberFormat="1" applyFont="1" applyBorder="1" applyAlignment="1">
      <alignment horizontal="right"/>
    </xf>
    <xf numFmtId="4" fontId="18" fillId="0" borderId="25" xfId="0" applyNumberFormat="1" applyFont="1" applyBorder="1" applyAlignment="1">
      <alignment horizontal="right"/>
    </xf>
    <xf numFmtId="4" fontId="18" fillId="0" borderId="26" xfId="0" applyNumberFormat="1" applyFont="1" applyBorder="1" applyAlignment="1">
      <alignment horizontal="right"/>
    </xf>
    <xf numFmtId="4" fontId="18" fillId="0" borderId="28" xfId="0" applyNumberFormat="1" applyFont="1" applyBorder="1" applyAlignment="1">
      <alignment horizontal="right"/>
    </xf>
    <xf numFmtId="4" fontId="18" fillId="0" borderId="27" xfId="0" applyNumberFormat="1" applyFont="1" applyBorder="1" applyAlignment="1">
      <alignment horizontal="right"/>
    </xf>
    <xf numFmtId="4" fontId="18" fillId="0" borderId="29" xfId="0" applyNumberFormat="1" applyFont="1" applyBorder="1" applyAlignment="1">
      <alignment horizontal="right"/>
    </xf>
    <xf numFmtId="4" fontId="18" fillId="0" borderId="30" xfId="0" applyNumberFormat="1" applyFont="1" applyBorder="1" applyAlignment="1">
      <alignment horizontal="right"/>
    </xf>
    <xf numFmtId="2" fontId="18" fillId="0" borderId="13" xfId="0" applyNumberFormat="1" applyFont="1" applyBorder="1" applyAlignment="1">
      <alignment horizontal="right" wrapText="1"/>
    </xf>
    <xf numFmtId="2" fontId="18" fillId="0" borderId="14" xfId="0" applyNumberFormat="1" applyFont="1" applyBorder="1" applyAlignment="1">
      <alignment horizontal="right" wrapText="1"/>
    </xf>
    <xf numFmtId="2" fontId="18" fillId="0" borderId="23" xfId="0" applyNumberFormat="1" applyFont="1" applyBorder="1" applyAlignment="1">
      <alignment horizontal="right"/>
    </xf>
    <xf numFmtId="2" fontId="18" fillId="0" borderId="24" xfId="0" applyNumberFormat="1" applyFont="1" applyBorder="1" applyAlignment="1">
      <alignment horizontal="right"/>
    </xf>
    <xf numFmtId="2" fontId="18" fillId="0" borderId="25" xfId="0" applyNumberFormat="1" applyFont="1" applyBorder="1" applyAlignment="1">
      <alignment horizontal="right"/>
    </xf>
    <xf numFmtId="2" fontId="18" fillId="0" borderId="26" xfId="0" applyNumberFormat="1" applyFont="1" applyBorder="1" applyAlignment="1">
      <alignment horizontal="right"/>
    </xf>
    <xf numFmtId="0" fontId="48" fillId="0" borderId="34" xfId="42" applyFont="1" applyBorder="1" applyAlignment="1">
      <alignment horizontal="center" vertical="center" wrapText="1"/>
    </xf>
    <xf numFmtId="0" fontId="49" fillId="0" borderId="34" xfId="42" applyFont="1" applyBorder="1" applyAlignment="1">
      <alignment horizontal="left" vertical="center" wrapText="1"/>
    </xf>
    <xf numFmtId="0" fontId="49" fillId="0" borderId="34" xfId="42" applyFont="1" applyBorder="1" applyAlignment="1">
      <alignment horizontal="center" vertical="center" wrapText="1"/>
    </xf>
    <xf numFmtId="0" fontId="48" fillId="20" borderId="35" xfId="42" applyFont="1" applyFill="1" applyBorder="1" applyAlignment="1">
      <alignment horizontal="left" vertical="center" wrapText="1"/>
    </xf>
    <xf numFmtId="0" fontId="49" fillId="20" borderId="35" xfId="42" applyFont="1" applyFill="1" applyBorder="1" applyAlignment="1">
      <alignment horizontal="left" wrapText="1"/>
    </xf>
    <xf numFmtId="4" fontId="49" fillId="20" borderId="35" xfId="42" applyNumberFormat="1" applyFont="1" applyFill="1" applyBorder="1" applyAlignment="1">
      <alignment vertical="center" wrapText="1"/>
    </xf>
    <xf numFmtId="0" fontId="50" fillId="20" borderId="35" xfId="42" applyFont="1" applyFill="1" applyBorder="1" applyAlignment="1">
      <alignment horizontal="left" vertical="center" wrapText="1"/>
    </xf>
    <xf numFmtId="0" fontId="51" fillId="20" borderId="35" xfId="42" applyFont="1" applyFill="1" applyBorder="1" applyAlignment="1">
      <alignment horizontal="left" wrapText="1"/>
    </xf>
    <xf numFmtId="4" fontId="51" fillId="20" borderId="35" xfId="42" applyNumberFormat="1" applyFont="1" applyFill="1" applyBorder="1" applyAlignment="1">
      <alignment vertical="center" wrapText="1"/>
    </xf>
    <xf numFmtId="0" fontId="52" fillId="20" borderId="35" xfId="42" applyFont="1" applyFill="1" applyBorder="1" applyAlignment="1">
      <alignment horizontal="left" vertical="center" wrapText="1"/>
    </xf>
    <xf numFmtId="0" fontId="53" fillId="20" borderId="35" xfId="42" applyFont="1" applyFill="1" applyBorder="1" applyAlignment="1">
      <alignment horizontal="left" wrapText="1"/>
    </xf>
    <xf numFmtId="4" fontId="53" fillId="20" borderId="35" xfId="42" applyNumberFormat="1" applyFont="1" applyFill="1" applyBorder="1" applyAlignment="1">
      <alignment vertical="center" wrapText="1"/>
    </xf>
    <xf numFmtId="4" fontId="50" fillId="20" borderId="35" xfId="42" applyNumberFormat="1" applyFont="1" applyFill="1" applyBorder="1" applyAlignment="1">
      <alignment vertical="center" wrapText="1"/>
    </xf>
    <xf numFmtId="4" fontId="54" fillId="20" borderId="35" xfId="42" applyNumberFormat="1" applyFont="1" applyFill="1" applyBorder="1" applyAlignment="1">
      <alignment vertical="center" wrapText="1"/>
    </xf>
    <xf numFmtId="0" fontId="53" fillId="20" borderId="35" xfId="42" applyFont="1" applyFill="1" applyBorder="1" applyAlignment="1">
      <alignment vertical="center" wrapText="1"/>
    </xf>
    <xf numFmtId="4" fontId="26" fillId="25" borderId="16" xfId="0" applyNumberFormat="1" applyFont="1" applyFill="1" applyBorder="1" applyAlignment="1">
      <alignment horizontal="right"/>
    </xf>
    <xf numFmtId="4" fontId="26" fillId="0" borderId="16" xfId="0" applyNumberFormat="1" applyFont="1" applyFill="1" applyBorder="1" applyAlignment="1">
      <alignment horizontal="right"/>
    </xf>
    <xf numFmtId="4" fontId="26" fillId="0" borderId="16" xfId="0" applyNumberFormat="1" applyFont="1" applyFill="1" applyBorder="1" applyAlignment="1" applyProtection="1">
      <alignment horizontal="right" wrapText="1"/>
    </xf>
    <xf numFmtId="4" fontId="26" fillId="0" borderId="16" xfId="0" applyNumberFormat="1" applyFont="1" applyBorder="1" applyAlignment="1">
      <alignment horizontal="right"/>
    </xf>
    <xf numFmtId="4" fontId="26" fillId="25" borderId="16" xfId="0" applyNumberFormat="1" applyFont="1" applyFill="1" applyBorder="1" applyAlignment="1" applyProtection="1">
      <alignment horizontal="right" wrapText="1"/>
    </xf>
    <xf numFmtId="0" fontId="4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42" fillId="0" borderId="0" xfId="0" quotePrefix="1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1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5" borderId="31" xfId="0" quotePrefix="1" applyNumberFormat="1" applyFont="1" applyFill="1" applyBorder="1" applyAlignment="1" applyProtection="1">
      <alignment horizontal="left" wrapText="1"/>
    </xf>
    <xf numFmtId="0" fontId="29" fillId="25" borderId="15" xfId="0" applyNumberFormat="1" applyFont="1" applyFill="1" applyBorder="1" applyAlignment="1" applyProtection="1">
      <alignment wrapText="1"/>
    </xf>
    <xf numFmtId="0" fontId="28" fillId="0" borderId="31" xfId="0" quotePrefix="1" applyNumberFormat="1" applyFont="1" applyFill="1" applyBorder="1" applyAlignment="1" applyProtection="1">
      <alignment horizontal="left" wrapText="1"/>
    </xf>
    <xf numFmtId="0" fontId="26" fillId="25" borderId="31" xfId="0" applyNumberFormat="1" applyFont="1" applyFill="1" applyBorder="1" applyAlignment="1" applyProtection="1">
      <alignment horizontal="left" wrapText="1"/>
    </xf>
    <xf numFmtId="0" fontId="26" fillId="25" borderId="15" xfId="0" applyNumberFormat="1" applyFont="1" applyFill="1" applyBorder="1" applyAlignment="1" applyProtection="1">
      <alignment horizontal="left" wrapText="1"/>
    </xf>
    <xf numFmtId="0" fontId="26" fillId="25" borderId="37" xfId="0" applyNumberFormat="1" applyFont="1" applyFill="1" applyBorder="1" applyAlignment="1" applyProtection="1">
      <alignment horizontal="left" wrapText="1"/>
    </xf>
    <xf numFmtId="0" fontId="43" fillId="0" borderId="0" xfId="0" applyNumberFormat="1" applyFont="1" applyFill="1" applyBorder="1" applyAlignment="1" applyProtection="1">
      <alignment horizontal="left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5" borderId="31" xfId="0" applyNumberFormat="1" applyFont="1" applyFill="1" applyBorder="1" applyAlignment="1" applyProtection="1">
      <alignment horizontal="left" wrapText="1"/>
    </xf>
    <xf numFmtId="0" fontId="18" fillId="25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1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1" xfId="0" quotePrefix="1" applyFont="1" applyBorder="1" applyAlignment="1">
      <alignment horizontal="left"/>
    </xf>
    <xf numFmtId="0" fontId="26" fillId="21" borderId="31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37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3" xfId="0" quotePrefix="1" applyNumberFormat="1" applyFont="1" applyFill="1" applyBorder="1" applyAlignment="1" applyProtection="1">
      <alignment horizontal="left" wrapText="1"/>
    </xf>
    <xf numFmtId="0" fontId="22" fillId="0" borderId="33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4" fontId="19" fillId="0" borderId="28" xfId="0" applyNumberFormat="1" applyFont="1" applyBorder="1" applyAlignment="1">
      <alignment horizontal="center"/>
    </xf>
    <xf numFmtId="4" fontId="19" fillId="0" borderId="29" xfId="0" applyNumberFormat="1" applyFont="1" applyBorder="1" applyAlignment="1">
      <alignment horizontal="center"/>
    </xf>
    <xf numFmtId="4" fontId="19" fillId="0" borderId="30" xfId="0" applyNumberFormat="1" applyFont="1" applyBorder="1" applyAlignment="1">
      <alignment horizontal="center"/>
    </xf>
    <xf numFmtId="0" fontId="42" fillId="0" borderId="33" xfId="0" applyNumberFormat="1" applyFont="1" applyFill="1" applyBorder="1" applyAlignment="1" applyProtection="1">
      <alignment horizontal="left" vertic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43"/>
    <cellStyle name="Normal_Podaci" xfId="45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15</xdr:row>
      <xdr:rowOff>22860</xdr:rowOff>
    </xdr:from>
    <xdr:to>
      <xdr:col>1</xdr:col>
      <xdr:colOff>0</xdr:colOff>
      <xdr:row>17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15</xdr:row>
      <xdr:rowOff>22860</xdr:rowOff>
    </xdr:from>
    <xdr:to>
      <xdr:col>0</xdr:col>
      <xdr:colOff>1089660</xdr:colOff>
      <xdr:row>17</xdr:row>
      <xdr:rowOff>0</xdr:rowOff>
    </xdr:to>
    <xdr:sp macro="" textlink="">
      <xdr:nvSpPr>
        <xdr:cNvPr id="2077" name="Line 2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28</xdr:row>
      <xdr:rowOff>22860</xdr:rowOff>
    </xdr:from>
    <xdr:to>
      <xdr:col>1</xdr:col>
      <xdr:colOff>0</xdr:colOff>
      <xdr:row>30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28</xdr:row>
      <xdr:rowOff>22860</xdr:rowOff>
    </xdr:from>
    <xdr:to>
      <xdr:col>0</xdr:col>
      <xdr:colOff>1089660</xdr:colOff>
      <xdr:row>30</xdr:row>
      <xdr:rowOff>0</xdr:rowOff>
    </xdr:to>
    <xdr:sp macro="" textlink="">
      <xdr:nvSpPr>
        <xdr:cNvPr id="2079" name="Line 2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view="pageBreakPreview" topLeftCell="F1" zoomScaleNormal="100" zoomScaleSheetLayoutView="100" workbookViewId="0">
      <selection activeCell="A4" sqref="A4:H4"/>
    </sheetView>
  </sheetViews>
  <sheetFormatPr defaultColWidth="11.42578125" defaultRowHeight="12.75" x14ac:dyDescent="0.2"/>
  <cols>
    <col min="1" max="2" width="4.28515625" style="36" customWidth="1"/>
    <col min="3" max="3" width="5.5703125" style="36" customWidth="1"/>
    <col min="4" max="4" width="5.28515625" style="28" customWidth="1"/>
    <col min="5" max="5" width="44.7109375" style="36" customWidth="1"/>
    <col min="6" max="6" width="15.85546875" style="36" bestFit="1" customWidth="1"/>
    <col min="7" max="7" width="17.28515625" style="36" customWidth="1"/>
    <col min="8" max="8" width="16.7109375" style="36" customWidth="1"/>
    <col min="9" max="9" width="11.42578125" style="36"/>
    <col min="10" max="10" width="16.28515625" style="36" bestFit="1" customWidth="1"/>
    <col min="11" max="11" width="21.7109375" style="36" bestFit="1" customWidth="1"/>
    <col min="12" max="256" width="11.42578125" style="36"/>
    <col min="257" max="258" width="4.28515625" style="36" customWidth="1"/>
    <col min="259" max="259" width="5.5703125" style="36" customWidth="1"/>
    <col min="260" max="260" width="5.28515625" style="36" customWidth="1"/>
    <col min="261" max="261" width="44.7109375" style="36" customWidth="1"/>
    <col min="262" max="262" width="15.85546875" style="36" bestFit="1" customWidth="1"/>
    <col min="263" max="263" width="17.28515625" style="36" customWidth="1"/>
    <col min="264" max="264" width="16.7109375" style="36" customWidth="1"/>
    <col min="265" max="265" width="11.42578125" style="36"/>
    <col min="266" max="266" width="16.28515625" style="36" bestFit="1" customWidth="1"/>
    <col min="267" max="267" width="21.7109375" style="36" bestFit="1" customWidth="1"/>
    <col min="268" max="512" width="11.42578125" style="36"/>
    <col min="513" max="514" width="4.28515625" style="36" customWidth="1"/>
    <col min="515" max="515" width="5.5703125" style="36" customWidth="1"/>
    <col min="516" max="516" width="5.28515625" style="36" customWidth="1"/>
    <col min="517" max="517" width="44.7109375" style="36" customWidth="1"/>
    <col min="518" max="518" width="15.85546875" style="36" bestFit="1" customWidth="1"/>
    <col min="519" max="519" width="17.28515625" style="36" customWidth="1"/>
    <col min="520" max="520" width="16.7109375" style="36" customWidth="1"/>
    <col min="521" max="521" width="11.42578125" style="36"/>
    <col min="522" max="522" width="16.28515625" style="36" bestFit="1" customWidth="1"/>
    <col min="523" max="523" width="21.7109375" style="36" bestFit="1" customWidth="1"/>
    <col min="524" max="768" width="11.42578125" style="36"/>
    <col min="769" max="770" width="4.28515625" style="36" customWidth="1"/>
    <col min="771" max="771" width="5.5703125" style="36" customWidth="1"/>
    <col min="772" max="772" width="5.28515625" style="36" customWidth="1"/>
    <col min="773" max="773" width="44.7109375" style="36" customWidth="1"/>
    <col min="774" max="774" width="15.85546875" style="36" bestFit="1" customWidth="1"/>
    <col min="775" max="775" width="17.28515625" style="36" customWidth="1"/>
    <col min="776" max="776" width="16.7109375" style="36" customWidth="1"/>
    <col min="777" max="777" width="11.42578125" style="36"/>
    <col min="778" max="778" width="16.28515625" style="36" bestFit="1" customWidth="1"/>
    <col min="779" max="779" width="21.7109375" style="36" bestFit="1" customWidth="1"/>
    <col min="780" max="1024" width="11.42578125" style="36"/>
    <col min="1025" max="1026" width="4.28515625" style="36" customWidth="1"/>
    <col min="1027" max="1027" width="5.5703125" style="36" customWidth="1"/>
    <col min="1028" max="1028" width="5.28515625" style="36" customWidth="1"/>
    <col min="1029" max="1029" width="44.7109375" style="36" customWidth="1"/>
    <col min="1030" max="1030" width="15.85546875" style="36" bestFit="1" customWidth="1"/>
    <col min="1031" max="1031" width="17.28515625" style="36" customWidth="1"/>
    <col min="1032" max="1032" width="16.7109375" style="36" customWidth="1"/>
    <col min="1033" max="1033" width="11.42578125" style="36"/>
    <col min="1034" max="1034" width="16.28515625" style="36" bestFit="1" customWidth="1"/>
    <col min="1035" max="1035" width="21.7109375" style="36" bestFit="1" customWidth="1"/>
    <col min="1036" max="1280" width="11.42578125" style="36"/>
    <col min="1281" max="1282" width="4.28515625" style="36" customWidth="1"/>
    <col min="1283" max="1283" width="5.5703125" style="36" customWidth="1"/>
    <col min="1284" max="1284" width="5.28515625" style="36" customWidth="1"/>
    <col min="1285" max="1285" width="44.7109375" style="36" customWidth="1"/>
    <col min="1286" max="1286" width="15.85546875" style="36" bestFit="1" customWidth="1"/>
    <col min="1287" max="1287" width="17.28515625" style="36" customWidth="1"/>
    <col min="1288" max="1288" width="16.7109375" style="36" customWidth="1"/>
    <col min="1289" max="1289" width="11.42578125" style="36"/>
    <col min="1290" max="1290" width="16.28515625" style="36" bestFit="1" customWidth="1"/>
    <col min="1291" max="1291" width="21.7109375" style="36" bestFit="1" customWidth="1"/>
    <col min="1292" max="1536" width="11.42578125" style="36"/>
    <col min="1537" max="1538" width="4.28515625" style="36" customWidth="1"/>
    <col min="1539" max="1539" width="5.5703125" style="36" customWidth="1"/>
    <col min="1540" max="1540" width="5.28515625" style="36" customWidth="1"/>
    <col min="1541" max="1541" width="44.7109375" style="36" customWidth="1"/>
    <col min="1542" max="1542" width="15.85546875" style="36" bestFit="1" customWidth="1"/>
    <col min="1543" max="1543" width="17.28515625" style="36" customWidth="1"/>
    <col min="1544" max="1544" width="16.7109375" style="36" customWidth="1"/>
    <col min="1545" max="1545" width="11.42578125" style="36"/>
    <col min="1546" max="1546" width="16.28515625" style="36" bestFit="1" customWidth="1"/>
    <col min="1547" max="1547" width="21.7109375" style="36" bestFit="1" customWidth="1"/>
    <col min="1548" max="1792" width="11.42578125" style="36"/>
    <col min="1793" max="1794" width="4.28515625" style="36" customWidth="1"/>
    <col min="1795" max="1795" width="5.5703125" style="36" customWidth="1"/>
    <col min="1796" max="1796" width="5.28515625" style="36" customWidth="1"/>
    <col min="1797" max="1797" width="44.7109375" style="36" customWidth="1"/>
    <col min="1798" max="1798" width="15.85546875" style="36" bestFit="1" customWidth="1"/>
    <col min="1799" max="1799" width="17.28515625" style="36" customWidth="1"/>
    <col min="1800" max="1800" width="16.7109375" style="36" customWidth="1"/>
    <col min="1801" max="1801" width="11.42578125" style="36"/>
    <col min="1802" max="1802" width="16.28515625" style="36" bestFit="1" customWidth="1"/>
    <col min="1803" max="1803" width="21.7109375" style="36" bestFit="1" customWidth="1"/>
    <col min="1804" max="2048" width="11.42578125" style="36"/>
    <col min="2049" max="2050" width="4.28515625" style="36" customWidth="1"/>
    <col min="2051" max="2051" width="5.5703125" style="36" customWidth="1"/>
    <col min="2052" max="2052" width="5.28515625" style="36" customWidth="1"/>
    <col min="2053" max="2053" width="44.7109375" style="36" customWidth="1"/>
    <col min="2054" max="2054" width="15.85546875" style="36" bestFit="1" customWidth="1"/>
    <col min="2055" max="2055" width="17.28515625" style="36" customWidth="1"/>
    <col min="2056" max="2056" width="16.7109375" style="36" customWidth="1"/>
    <col min="2057" max="2057" width="11.42578125" style="36"/>
    <col min="2058" max="2058" width="16.28515625" style="36" bestFit="1" customWidth="1"/>
    <col min="2059" max="2059" width="21.7109375" style="36" bestFit="1" customWidth="1"/>
    <col min="2060" max="2304" width="11.42578125" style="36"/>
    <col min="2305" max="2306" width="4.28515625" style="36" customWidth="1"/>
    <col min="2307" max="2307" width="5.5703125" style="36" customWidth="1"/>
    <col min="2308" max="2308" width="5.28515625" style="36" customWidth="1"/>
    <col min="2309" max="2309" width="44.7109375" style="36" customWidth="1"/>
    <col min="2310" max="2310" width="15.85546875" style="36" bestFit="1" customWidth="1"/>
    <col min="2311" max="2311" width="17.28515625" style="36" customWidth="1"/>
    <col min="2312" max="2312" width="16.7109375" style="36" customWidth="1"/>
    <col min="2313" max="2313" width="11.42578125" style="36"/>
    <col min="2314" max="2314" width="16.28515625" style="36" bestFit="1" customWidth="1"/>
    <col min="2315" max="2315" width="21.7109375" style="36" bestFit="1" customWidth="1"/>
    <col min="2316" max="2560" width="11.42578125" style="36"/>
    <col min="2561" max="2562" width="4.28515625" style="36" customWidth="1"/>
    <col min="2563" max="2563" width="5.5703125" style="36" customWidth="1"/>
    <col min="2564" max="2564" width="5.28515625" style="36" customWidth="1"/>
    <col min="2565" max="2565" width="44.7109375" style="36" customWidth="1"/>
    <col min="2566" max="2566" width="15.85546875" style="36" bestFit="1" customWidth="1"/>
    <col min="2567" max="2567" width="17.28515625" style="36" customWidth="1"/>
    <col min="2568" max="2568" width="16.7109375" style="36" customWidth="1"/>
    <col min="2569" max="2569" width="11.42578125" style="36"/>
    <col min="2570" max="2570" width="16.28515625" style="36" bestFit="1" customWidth="1"/>
    <col min="2571" max="2571" width="21.7109375" style="36" bestFit="1" customWidth="1"/>
    <col min="2572" max="2816" width="11.42578125" style="36"/>
    <col min="2817" max="2818" width="4.28515625" style="36" customWidth="1"/>
    <col min="2819" max="2819" width="5.5703125" style="36" customWidth="1"/>
    <col min="2820" max="2820" width="5.28515625" style="36" customWidth="1"/>
    <col min="2821" max="2821" width="44.7109375" style="36" customWidth="1"/>
    <col min="2822" max="2822" width="15.85546875" style="36" bestFit="1" customWidth="1"/>
    <col min="2823" max="2823" width="17.28515625" style="36" customWidth="1"/>
    <col min="2824" max="2824" width="16.7109375" style="36" customWidth="1"/>
    <col min="2825" max="2825" width="11.42578125" style="36"/>
    <col min="2826" max="2826" width="16.28515625" style="36" bestFit="1" customWidth="1"/>
    <col min="2827" max="2827" width="21.7109375" style="36" bestFit="1" customWidth="1"/>
    <col min="2828" max="3072" width="11.42578125" style="36"/>
    <col min="3073" max="3074" width="4.28515625" style="36" customWidth="1"/>
    <col min="3075" max="3075" width="5.5703125" style="36" customWidth="1"/>
    <col min="3076" max="3076" width="5.28515625" style="36" customWidth="1"/>
    <col min="3077" max="3077" width="44.7109375" style="36" customWidth="1"/>
    <col min="3078" max="3078" width="15.85546875" style="36" bestFit="1" customWidth="1"/>
    <col min="3079" max="3079" width="17.28515625" style="36" customWidth="1"/>
    <col min="3080" max="3080" width="16.7109375" style="36" customWidth="1"/>
    <col min="3081" max="3081" width="11.42578125" style="36"/>
    <col min="3082" max="3082" width="16.28515625" style="36" bestFit="1" customWidth="1"/>
    <col min="3083" max="3083" width="21.7109375" style="36" bestFit="1" customWidth="1"/>
    <col min="3084" max="3328" width="11.42578125" style="36"/>
    <col min="3329" max="3330" width="4.28515625" style="36" customWidth="1"/>
    <col min="3331" max="3331" width="5.5703125" style="36" customWidth="1"/>
    <col min="3332" max="3332" width="5.28515625" style="36" customWidth="1"/>
    <col min="3333" max="3333" width="44.7109375" style="36" customWidth="1"/>
    <col min="3334" max="3334" width="15.85546875" style="36" bestFit="1" customWidth="1"/>
    <col min="3335" max="3335" width="17.28515625" style="36" customWidth="1"/>
    <col min="3336" max="3336" width="16.7109375" style="36" customWidth="1"/>
    <col min="3337" max="3337" width="11.42578125" style="36"/>
    <col min="3338" max="3338" width="16.28515625" style="36" bestFit="1" customWidth="1"/>
    <col min="3339" max="3339" width="21.7109375" style="36" bestFit="1" customWidth="1"/>
    <col min="3340" max="3584" width="11.42578125" style="36"/>
    <col min="3585" max="3586" width="4.28515625" style="36" customWidth="1"/>
    <col min="3587" max="3587" width="5.5703125" style="36" customWidth="1"/>
    <col min="3588" max="3588" width="5.28515625" style="36" customWidth="1"/>
    <col min="3589" max="3589" width="44.7109375" style="36" customWidth="1"/>
    <col min="3590" max="3590" width="15.85546875" style="36" bestFit="1" customWidth="1"/>
    <col min="3591" max="3591" width="17.28515625" style="36" customWidth="1"/>
    <col min="3592" max="3592" width="16.7109375" style="36" customWidth="1"/>
    <col min="3593" max="3593" width="11.42578125" style="36"/>
    <col min="3594" max="3594" width="16.28515625" style="36" bestFit="1" customWidth="1"/>
    <col min="3595" max="3595" width="21.7109375" style="36" bestFit="1" customWidth="1"/>
    <col min="3596" max="3840" width="11.42578125" style="36"/>
    <col min="3841" max="3842" width="4.28515625" style="36" customWidth="1"/>
    <col min="3843" max="3843" width="5.5703125" style="36" customWidth="1"/>
    <col min="3844" max="3844" width="5.28515625" style="36" customWidth="1"/>
    <col min="3845" max="3845" width="44.7109375" style="36" customWidth="1"/>
    <col min="3846" max="3846" width="15.85546875" style="36" bestFit="1" customWidth="1"/>
    <col min="3847" max="3847" width="17.28515625" style="36" customWidth="1"/>
    <col min="3848" max="3848" width="16.7109375" style="36" customWidth="1"/>
    <col min="3849" max="3849" width="11.42578125" style="36"/>
    <col min="3850" max="3850" width="16.28515625" style="36" bestFit="1" customWidth="1"/>
    <col min="3851" max="3851" width="21.7109375" style="36" bestFit="1" customWidth="1"/>
    <col min="3852" max="4096" width="11.42578125" style="36"/>
    <col min="4097" max="4098" width="4.28515625" style="36" customWidth="1"/>
    <col min="4099" max="4099" width="5.5703125" style="36" customWidth="1"/>
    <col min="4100" max="4100" width="5.28515625" style="36" customWidth="1"/>
    <col min="4101" max="4101" width="44.7109375" style="36" customWidth="1"/>
    <col min="4102" max="4102" width="15.85546875" style="36" bestFit="1" customWidth="1"/>
    <col min="4103" max="4103" width="17.28515625" style="36" customWidth="1"/>
    <col min="4104" max="4104" width="16.7109375" style="36" customWidth="1"/>
    <col min="4105" max="4105" width="11.42578125" style="36"/>
    <col min="4106" max="4106" width="16.28515625" style="36" bestFit="1" customWidth="1"/>
    <col min="4107" max="4107" width="21.7109375" style="36" bestFit="1" customWidth="1"/>
    <col min="4108" max="4352" width="11.42578125" style="36"/>
    <col min="4353" max="4354" width="4.28515625" style="36" customWidth="1"/>
    <col min="4355" max="4355" width="5.5703125" style="36" customWidth="1"/>
    <col min="4356" max="4356" width="5.28515625" style="36" customWidth="1"/>
    <col min="4357" max="4357" width="44.7109375" style="36" customWidth="1"/>
    <col min="4358" max="4358" width="15.85546875" style="36" bestFit="1" customWidth="1"/>
    <col min="4359" max="4359" width="17.28515625" style="36" customWidth="1"/>
    <col min="4360" max="4360" width="16.7109375" style="36" customWidth="1"/>
    <col min="4361" max="4361" width="11.42578125" style="36"/>
    <col min="4362" max="4362" width="16.28515625" style="36" bestFit="1" customWidth="1"/>
    <col min="4363" max="4363" width="21.7109375" style="36" bestFit="1" customWidth="1"/>
    <col min="4364" max="4608" width="11.42578125" style="36"/>
    <col min="4609" max="4610" width="4.28515625" style="36" customWidth="1"/>
    <col min="4611" max="4611" width="5.5703125" style="36" customWidth="1"/>
    <col min="4612" max="4612" width="5.28515625" style="36" customWidth="1"/>
    <col min="4613" max="4613" width="44.7109375" style="36" customWidth="1"/>
    <col min="4614" max="4614" width="15.85546875" style="36" bestFit="1" customWidth="1"/>
    <col min="4615" max="4615" width="17.28515625" style="36" customWidth="1"/>
    <col min="4616" max="4616" width="16.7109375" style="36" customWidth="1"/>
    <col min="4617" max="4617" width="11.42578125" style="36"/>
    <col min="4618" max="4618" width="16.28515625" style="36" bestFit="1" customWidth="1"/>
    <col min="4619" max="4619" width="21.7109375" style="36" bestFit="1" customWidth="1"/>
    <col min="4620" max="4864" width="11.42578125" style="36"/>
    <col min="4865" max="4866" width="4.28515625" style="36" customWidth="1"/>
    <col min="4867" max="4867" width="5.5703125" style="36" customWidth="1"/>
    <col min="4868" max="4868" width="5.28515625" style="36" customWidth="1"/>
    <col min="4869" max="4869" width="44.7109375" style="36" customWidth="1"/>
    <col min="4870" max="4870" width="15.85546875" style="36" bestFit="1" customWidth="1"/>
    <col min="4871" max="4871" width="17.28515625" style="36" customWidth="1"/>
    <col min="4872" max="4872" width="16.7109375" style="36" customWidth="1"/>
    <col min="4873" max="4873" width="11.42578125" style="36"/>
    <col min="4874" max="4874" width="16.28515625" style="36" bestFit="1" customWidth="1"/>
    <col min="4875" max="4875" width="21.7109375" style="36" bestFit="1" customWidth="1"/>
    <col min="4876" max="5120" width="11.42578125" style="36"/>
    <col min="5121" max="5122" width="4.28515625" style="36" customWidth="1"/>
    <col min="5123" max="5123" width="5.5703125" style="36" customWidth="1"/>
    <col min="5124" max="5124" width="5.28515625" style="36" customWidth="1"/>
    <col min="5125" max="5125" width="44.7109375" style="36" customWidth="1"/>
    <col min="5126" max="5126" width="15.85546875" style="36" bestFit="1" customWidth="1"/>
    <col min="5127" max="5127" width="17.28515625" style="36" customWidth="1"/>
    <col min="5128" max="5128" width="16.7109375" style="36" customWidth="1"/>
    <col min="5129" max="5129" width="11.42578125" style="36"/>
    <col min="5130" max="5130" width="16.28515625" style="36" bestFit="1" customWidth="1"/>
    <col min="5131" max="5131" width="21.7109375" style="36" bestFit="1" customWidth="1"/>
    <col min="5132" max="5376" width="11.42578125" style="36"/>
    <col min="5377" max="5378" width="4.28515625" style="36" customWidth="1"/>
    <col min="5379" max="5379" width="5.5703125" style="36" customWidth="1"/>
    <col min="5380" max="5380" width="5.28515625" style="36" customWidth="1"/>
    <col min="5381" max="5381" width="44.7109375" style="36" customWidth="1"/>
    <col min="5382" max="5382" width="15.85546875" style="36" bestFit="1" customWidth="1"/>
    <col min="5383" max="5383" width="17.28515625" style="36" customWidth="1"/>
    <col min="5384" max="5384" width="16.7109375" style="36" customWidth="1"/>
    <col min="5385" max="5385" width="11.42578125" style="36"/>
    <col min="5386" max="5386" width="16.28515625" style="36" bestFit="1" customWidth="1"/>
    <col min="5387" max="5387" width="21.7109375" style="36" bestFit="1" customWidth="1"/>
    <col min="5388" max="5632" width="11.42578125" style="36"/>
    <col min="5633" max="5634" width="4.28515625" style="36" customWidth="1"/>
    <col min="5635" max="5635" width="5.5703125" style="36" customWidth="1"/>
    <col min="5636" max="5636" width="5.28515625" style="36" customWidth="1"/>
    <col min="5637" max="5637" width="44.7109375" style="36" customWidth="1"/>
    <col min="5638" max="5638" width="15.85546875" style="36" bestFit="1" customWidth="1"/>
    <col min="5639" max="5639" width="17.28515625" style="36" customWidth="1"/>
    <col min="5640" max="5640" width="16.7109375" style="36" customWidth="1"/>
    <col min="5641" max="5641" width="11.42578125" style="36"/>
    <col min="5642" max="5642" width="16.28515625" style="36" bestFit="1" customWidth="1"/>
    <col min="5643" max="5643" width="21.7109375" style="36" bestFit="1" customWidth="1"/>
    <col min="5644" max="5888" width="11.42578125" style="36"/>
    <col min="5889" max="5890" width="4.28515625" style="36" customWidth="1"/>
    <col min="5891" max="5891" width="5.5703125" style="36" customWidth="1"/>
    <col min="5892" max="5892" width="5.28515625" style="36" customWidth="1"/>
    <col min="5893" max="5893" width="44.7109375" style="36" customWidth="1"/>
    <col min="5894" max="5894" width="15.85546875" style="36" bestFit="1" customWidth="1"/>
    <col min="5895" max="5895" width="17.28515625" style="36" customWidth="1"/>
    <col min="5896" max="5896" width="16.7109375" style="36" customWidth="1"/>
    <col min="5897" max="5897" width="11.42578125" style="36"/>
    <col min="5898" max="5898" width="16.28515625" style="36" bestFit="1" customWidth="1"/>
    <col min="5899" max="5899" width="21.7109375" style="36" bestFit="1" customWidth="1"/>
    <col min="5900" max="6144" width="11.42578125" style="36"/>
    <col min="6145" max="6146" width="4.28515625" style="36" customWidth="1"/>
    <col min="6147" max="6147" width="5.5703125" style="36" customWidth="1"/>
    <col min="6148" max="6148" width="5.28515625" style="36" customWidth="1"/>
    <col min="6149" max="6149" width="44.7109375" style="36" customWidth="1"/>
    <col min="6150" max="6150" width="15.85546875" style="36" bestFit="1" customWidth="1"/>
    <col min="6151" max="6151" width="17.28515625" style="36" customWidth="1"/>
    <col min="6152" max="6152" width="16.7109375" style="36" customWidth="1"/>
    <col min="6153" max="6153" width="11.42578125" style="36"/>
    <col min="6154" max="6154" width="16.28515625" style="36" bestFit="1" customWidth="1"/>
    <col min="6155" max="6155" width="21.7109375" style="36" bestFit="1" customWidth="1"/>
    <col min="6156" max="6400" width="11.42578125" style="36"/>
    <col min="6401" max="6402" width="4.28515625" style="36" customWidth="1"/>
    <col min="6403" max="6403" width="5.5703125" style="36" customWidth="1"/>
    <col min="6404" max="6404" width="5.28515625" style="36" customWidth="1"/>
    <col min="6405" max="6405" width="44.7109375" style="36" customWidth="1"/>
    <col min="6406" max="6406" width="15.85546875" style="36" bestFit="1" customWidth="1"/>
    <col min="6407" max="6407" width="17.28515625" style="36" customWidth="1"/>
    <col min="6408" max="6408" width="16.7109375" style="36" customWidth="1"/>
    <col min="6409" max="6409" width="11.42578125" style="36"/>
    <col min="6410" max="6410" width="16.28515625" style="36" bestFit="1" customWidth="1"/>
    <col min="6411" max="6411" width="21.7109375" style="36" bestFit="1" customWidth="1"/>
    <col min="6412" max="6656" width="11.42578125" style="36"/>
    <col min="6657" max="6658" width="4.28515625" style="36" customWidth="1"/>
    <col min="6659" max="6659" width="5.5703125" style="36" customWidth="1"/>
    <col min="6660" max="6660" width="5.28515625" style="36" customWidth="1"/>
    <col min="6661" max="6661" width="44.7109375" style="36" customWidth="1"/>
    <col min="6662" max="6662" width="15.85546875" style="36" bestFit="1" customWidth="1"/>
    <col min="6663" max="6663" width="17.28515625" style="36" customWidth="1"/>
    <col min="6664" max="6664" width="16.7109375" style="36" customWidth="1"/>
    <col min="6665" max="6665" width="11.42578125" style="36"/>
    <col min="6666" max="6666" width="16.28515625" style="36" bestFit="1" customWidth="1"/>
    <col min="6667" max="6667" width="21.7109375" style="36" bestFit="1" customWidth="1"/>
    <col min="6668" max="6912" width="11.42578125" style="36"/>
    <col min="6913" max="6914" width="4.28515625" style="36" customWidth="1"/>
    <col min="6915" max="6915" width="5.5703125" style="36" customWidth="1"/>
    <col min="6916" max="6916" width="5.28515625" style="36" customWidth="1"/>
    <col min="6917" max="6917" width="44.7109375" style="36" customWidth="1"/>
    <col min="6918" max="6918" width="15.85546875" style="36" bestFit="1" customWidth="1"/>
    <col min="6919" max="6919" width="17.28515625" style="36" customWidth="1"/>
    <col min="6920" max="6920" width="16.7109375" style="36" customWidth="1"/>
    <col min="6921" max="6921" width="11.42578125" style="36"/>
    <col min="6922" max="6922" width="16.28515625" style="36" bestFit="1" customWidth="1"/>
    <col min="6923" max="6923" width="21.7109375" style="36" bestFit="1" customWidth="1"/>
    <col min="6924" max="7168" width="11.42578125" style="36"/>
    <col min="7169" max="7170" width="4.28515625" style="36" customWidth="1"/>
    <col min="7171" max="7171" width="5.5703125" style="36" customWidth="1"/>
    <col min="7172" max="7172" width="5.28515625" style="36" customWidth="1"/>
    <col min="7173" max="7173" width="44.7109375" style="36" customWidth="1"/>
    <col min="7174" max="7174" width="15.85546875" style="36" bestFit="1" customWidth="1"/>
    <col min="7175" max="7175" width="17.28515625" style="36" customWidth="1"/>
    <col min="7176" max="7176" width="16.7109375" style="36" customWidth="1"/>
    <col min="7177" max="7177" width="11.42578125" style="36"/>
    <col min="7178" max="7178" width="16.28515625" style="36" bestFit="1" customWidth="1"/>
    <col min="7179" max="7179" width="21.7109375" style="36" bestFit="1" customWidth="1"/>
    <col min="7180" max="7424" width="11.42578125" style="36"/>
    <col min="7425" max="7426" width="4.28515625" style="36" customWidth="1"/>
    <col min="7427" max="7427" width="5.5703125" style="36" customWidth="1"/>
    <col min="7428" max="7428" width="5.28515625" style="36" customWidth="1"/>
    <col min="7429" max="7429" width="44.7109375" style="36" customWidth="1"/>
    <col min="7430" max="7430" width="15.85546875" style="36" bestFit="1" customWidth="1"/>
    <col min="7431" max="7431" width="17.28515625" style="36" customWidth="1"/>
    <col min="7432" max="7432" width="16.7109375" style="36" customWidth="1"/>
    <col min="7433" max="7433" width="11.42578125" style="36"/>
    <col min="7434" max="7434" width="16.28515625" style="36" bestFit="1" customWidth="1"/>
    <col min="7435" max="7435" width="21.7109375" style="36" bestFit="1" customWidth="1"/>
    <col min="7436" max="7680" width="11.42578125" style="36"/>
    <col min="7681" max="7682" width="4.28515625" style="36" customWidth="1"/>
    <col min="7683" max="7683" width="5.5703125" style="36" customWidth="1"/>
    <col min="7684" max="7684" width="5.28515625" style="36" customWidth="1"/>
    <col min="7685" max="7685" width="44.7109375" style="36" customWidth="1"/>
    <col min="7686" max="7686" width="15.85546875" style="36" bestFit="1" customWidth="1"/>
    <col min="7687" max="7687" width="17.28515625" style="36" customWidth="1"/>
    <col min="7688" max="7688" width="16.7109375" style="36" customWidth="1"/>
    <col min="7689" max="7689" width="11.42578125" style="36"/>
    <col min="7690" max="7690" width="16.28515625" style="36" bestFit="1" customWidth="1"/>
    <col min="7691" max="7691" width="21.7109375" style="36" bestFit="1" customWidth="1"/>
    <col min="7692" max="7936" width="11.42578125" style="36"/>
    <col min="7937" max="7938" width="4.28515625" style="36" customWidth="1"/>
    <col min="7939" max="7939" width="5.5703125" style="36" customWidth="1"/>
    <col min="7940" max="7940" width="5.28515625" style="36" customWidth="1"/>
    <col min="7941" max="7941" width="44.7109375" style="36" customWidth="1"/>
    <col min="7942" max="7942" width="15.85546875" style="36" bestFit="1" customWidth="1"/>
    <col min="7943" max="7943" width="17.28515625" style="36" customWidth="1"/>
    <col min="7944" max="7944" width="16.7109375" style="36" customWidth="1"/>
    <col min="7945" max="7945" width="11.42578125" style="36"/>
    <col min="7946" max="7946" width="16.28515625" style="36" bestFit="1" customWidth="1"/>
    <col min="7947" max="7947" width="21.7109375" style="36" bestFit="1" customWidth="1"/>
    <col min="7948" max="8192" width="11.42578125" style="36"/>
    <col min="8193" max="8194" width="4.28515625" style="36" customWidth="1"/>
    <col min="8195" max="8195" width="5.5703125" style="36" customWidth="1"/>
    <col min="8196" max="8196" width="5.28515625" style="36" customWidth="1"/>
    <col min="8197" max="8197" width="44.7109375" style="36" customWidth="1"/>
    <col min="8198" max="8198" width="15.85546875" style="36" bestFit="1" customWidth="1"/>
    <col min="8199" max="8199" width="17.28515625" style="36" customWidth="1"/>
    <col min="8200" max="8200" width="16.7109375" style="36" customWidth="1"/>
    <col min="8201" max="8201" width="11.42578125" style="36"/>
    <col min="8202" max="8202" width="16.28515625" style="36" bestFit="1" customWidth="1"/>
    <col min="8203" max="8203" width="21.7109375" style="36" bestFit="1" customWidth="1"/>
    <col min="8204" max="8448" width="11.42578125" style="36"/>
    <col min="8449" max="8450" width="4.28515625" style="36" customWidth="1"/>
    <col min="8451" max="8451" width="5.5703125" style="36" customWidth="1"/>
    <col min="8452" max="8452" width="5.28515625" style="36" customWidth="1"/>
    <col min="8453" max="8453" width="44.7109375" style="36" customWidth="1"/>
    <col min="8454" max="8454" width="15.85546875" style="36" bestFit="1" customWidth="1"/>
    <col min="8455" max="8455" width="17.28515625" style="36" customWidth="1"/>
    <col min="8456" max="8456" width="16.7109375" style="36" customWidth="1"/>
    <col min="8457" max="8457" width="11.42578125" style="36"/>
    <col min="8458" max="8458" width="16.28515625" style="36" bestFit="1" customWidth="1"/>
    <col min="8459" max="8459" width="21.7109375" style="36" bestFit="1" customWidth="1"/>
    <col min="8460" max="8704" width="11.42578125" style="36"/>
    <col min="8705" max="8706" width="4.28515625" style="36" customWidth="1"/>
    <col min="8707" max="8707" width="5.5703125" style="36" customWidth="1"/>
    <col min="8708" max="8708" width="5.28515625" style="36" customWidth="1"/>
    <col min="8709" max="8709" width="44.7109375" style="36" customWidth="1"/>
    <col min="8710" max="8710" width="15.85546875" style="36" bestFit="1" customWidth="1"/>
    <col min="8711" max="8711" width="17.28515625" style="36" customWidth="1"/>
    <col min="8712" max="8712" width="16.7109375" style="36" customWidth="1"/>
    <col min="8713" max="8713" width="11.42578125" style="36"/>
    <col min="8714" max="8714" width="16.28515625" style="36" bestFit="1" customWidth="1"/>
    <col min="8715" max="8715" width="21.7109375" style="36" bestFit="1" customWidth="1"/>
    <col min="8716" max="8960" width="11.42578125" style="36"/>
    <col min="8961" max="8962" width="4.28515625" style="36" customWidth="1"/>
    <col min="8963" max="8963" width="5.5703125" style="36" customWidth="1"/>
    <col min="8964" max="8964" width="5.28515625" style="36" customWidth="1"/>
    <col min="8965" max="8965" width="44.7109375" style="36" customWidth="1"/>
    <col min="8966" max="8966" width="15.85546875" style="36" bestFit="1" customWidth="1"/>
    <col min="8967" max="8967" width="17.28515625" style="36" customWidth="1"/>
    <col min="8968" max="8968" width="16.7109375" style="36" customWidth="1"/>
    <col min="8969" max="8969" width="11.42578125" style="36"/>
    <col min="8970" max="8970" width="16.28515625" style="36" bestFit="1" customWidth="1"/>
    <col min="8971" max="8971" width="21.7109375" style="36" bestFit="1" customWidth="1"/>
    <col min="8972" max="9216" width="11.42578125" style="36"/>
    <col min="9217" max="9218" width="4.28515625" style="36" customWidth="1"/>
    <col min="9219" max="9219" width="5.5703125" style="36" customWidth="1"/>
    <col min="9220" max="9220" width="5.28515625" style="36" customWidth="1"/>
    <col min="9221" max="9221" width="44.7109375" style="36" customWidth="1"/>
    <col min="9222" max="9222" width="15.85546875" style="36" bestFit="1" customWidth="1"/>
    <col min="9223" max="9223" width="17.28515625" style="36" customWidth="1"/>
    <col min="9224" max="9224" width="16.7109375" style="36" customWidth="1"/>
    <col min="9225" max="9225" width="11.42578125" style="36"/>
    <col min="9226" max="9226" width="16.28515625" style="36" bestFit="1" customWidth="1"/>
    <col min="9227" max="9227" width="21.7109375" style="36" bestFit="1" customWidth="1"/>
    <col min="9228" max="9472" width="11.42578125" style="36"/>
    <col min="9473" max="9474" width="4.28515625" style="36" customWidth="1"/>
    <col min="9475" max="9475" width="5.5703125" style="36" customWidth="1"/>
    <col min="9476" max="9476" width="5.28515625" style="36" customWidth="1"/>
    <col min="9477" max="9477" width="44.7109375" style="36" customWidth="1"/>
    <col min="9478" max="9478" width="15.85546875" style="36" bestFit="1" customWidth="1"/>
    <col min="9479" max="9479" width="17.28515625" style="36" customWidth="1"/>
    <col min="9480" max="9480" width="16.7109375" style="36" customWidth="1"/>
    <col min="9481" max="9481" width="11.42578125" style="36"/>
    <col min="9482" max="9482" width="16.28515625" style="36" bestFit="1" customWidth="1"/>
    <col min="9483" max="9483" width="21.7109375" style="36" bestFit="1" customWidth="1"/>
    <col min="9484" max="9728" width="11.42578125" style="36"/>
    <col min="9729" max="9730" width="4.28515625" style="36" customWidth="1"/>
    <col min="9731" max="9731" width="5.5703125" style="36" customWidth="1"/>
    <col min="9732" max="9732" width="5.28515625" style="36" customWidth="1"/>
    <col min="9733" max="9733" width="44.7109375" style="36" customWidth="1"/>
    <col min="9734" max="9734" width="15.85546875" style="36" bestFit="1" customWidth="1"/>
    <col min="9735" max="9735" width="17.28515625" style="36" customWidth="1"/>
    <col min="9736" max="9736" width="16.7109375" style="36" customWidth="1"/>
    <col min="9737" max="9737" width="11.42578125" style="36"/>
    <col min="9738" max="9738" width="16.28515625" style="36" bestFit="1" customWidth="1"/>
    <col min="9739" max="9739" width="21.7109375" style="36" bestFit="1" customWidth="1"/>
    <col min="9740" max="9984" width="11.42578125" style="36"/>
    <col min="9985" max="9986" width="4.28515625" style="36" customWidth="1"/>
    <col min="9987" max="9987" width="5.5703125" style="36" customWidth="1"/>
    <col min="9988" max="9988" width="5.28515625" style="36" customWidth="1"/>
    <col min="9989" max="9989" width="44.7109375" style="36" customWidth="1"/>
    <col min="9990" max="9990" width="15.85546875" style="36" bestFit="1" customWidth="1"/>
    <col min="9991" max="9991" width="17.28515625" style="36" customWidth="1"/>
    <col min="9992" max="9992" width="16.7109375" style="36" customWidth="1"/>
    <col min="9993" max="9993" width="11.42578125" style="36"/>
    <col min="9994" max="9994" width="16.28515625" style="36" bestFit="1" customWidth="1"/>
    <col min="9995" max="9995" width="21.7109375" style="36" bestFit="1" customWidth="1"/>
    <col min="9996" max="10240" width="11.42578125" style="36"/>
    <col min="10241" max="10242" width="4.28515625" style="36" customWidth="1"/>
    <col min="10243" max="10243" width="5.5703125" style="36" customWidth="1"/>
    <col min="10244" max="10244" width="5.28515625" style="36" customWidth="1"/>
    <col min="10245" max="10245" width="44.7109375" style="36" customWidth="1"/>
    <col min="10246" max="10246" width="15.85546875" style="36" bestFit="1" customWidth="1"/>
    <col min="10247" max="10247" width="17.28515625" style="36" customWidth="1"/>
    <col min="10248" max="10248" width="16.7109375" style="36" customWidth="1"/>
    <col min="10249" max="10249" width="11.42578125" style="36"/>
    <col min="10250" max="10250" width="16.28515625" style="36" bestFit="1" customWidth="1"/>
    <col min="10251" max="10251" width="21.7109375" style="36" bestFit="1" customWidth="1"/>
    <col min="10252" max="10496" width="11.42578125" style="36"/>
    <col min="10497" max="10498" width="4.28515625" style="36" customWidth="1"/>
    <col min="10499" max="10499" width="5.5703125" style="36" customWidth="1"/>
    <col min="10500" max="10500" width="5.28515625" style="36" customWidth="1"/>
    <col min="10501" max="10501" width="44.7109375" style="36" customWidth="1"/>
    <col min="10502" max="10502" width="15.85546875" style="36" bestFit="1" customWidth="1"/>
    <col min="10503" max="10503" width="17.28515625" style="36" customWidth="1"/>
    <col min="10504" max="10504" width="16.7109375" style="36" customWidth="1"/>
    <col min="10505" max="10505" width="11.42578125" style="36"/>
    <col min="10506" max="10506" width="16.28515625" style="36" bestFit="1" customWidth="1"/>
    <col min="10507" max="10507" width="21.7109375" style="36" bestFit="1" customWidth="1"/>
    <col min="10508" max="10752" width="11.42578125" style="36"/>
    <col min="10753" max="10754" width="4.28515625" style="36" customWidth="1"/>
    <col min="10755" max="10755" width="5.5703125" style="36" customWidth="1"/>
    <col min="10756" max="10756" width="5.28515625" style="36" customWidth="1"/>
    <col min="10757" max="10757" width="44.7109375" style="36" customWidth="1"/>
    <col min="10758" max="10758" width="15.85546875" style="36" bestFit="1" customWidth="1"/>
    <col min="10759" max="10759" width="17.28515625" style="36" customWidth="1"/>
    <col min="10760" max="10760" width="16.7109375" style="36" customWidth="1"/>
    <col min="10761" max="10761" width="11.42578125" style="36"/>
    <col min="10762" max="10762" width="16.28515625" style="36" bestFit="1" customWidth="1"/>
    <col min="10763" max="10763" width="21.7109375" style="36" bestFit="1" customWidth="1"/>
    <col min="10764" max="11008" width="11.42578125" style="36"/>
    <col min="11009" max="11010" width="4.28515625" style="36" customWidth="1"/>
    <col min="11011" max="11011" width="5.5703125" style="36" customWidth="1"/>
    <col min="11012" max="11012" width="5.28515625" style="36" customWidth="1"/>
    <col min="11013" max="11013" width="44.7109375" style="36" customWidth="1"/>
    <col min="11014" max="11014" width="15.85546875" style="36" bestFit="1" customWidth="1"/>
    <col min="11015" max="11015" width="17.28515625" style="36" customWidth="1"/>
    <col min="11016" max="11016" width="16.7109375" style="36" customWidth="1"/>
    <col min="11017" max="11017" width="11.42578125" style="36"/>
    <col min="11018" max="11018" width="16.28515625" style="36" bestFit="1" customWidth="1"/>
    <col min="11019" max="11019" width="21.7109375" style="36" bestFit="1" customWidth="1"/>
    <col min="11020" max="11264" width="11.42578125" style="36"/>
    <col min="11265" max="11266" width="4.28515625" style="36" customWidth="1"/>
    <col min="11267" max="11267" width="5.5703125" style="36" customWidth="1"/>
    <col min="11268" max="11268" width="5.28515625" style="36" customWidth="1"/>
    <col min="11269" max="11269" width="44.7109375" style="36" customWidth="1"/>
    <col min="11270" max="11270" width="15.85546875" style="36" bestFit="1" customWidth="1"/>
    <col min="11271" max="11271" width="17.28515625" style="36" customWidth="1"/>
    <col min="11272" max="11272" width="16.7109375" style="36" customWidth="1"/>
    <col min="11273" max="11273" width="11.42578125" style="36"/>
    <col min="11274" max="11274" width="16.28515625" style="36" bestFit="1" customWidth="1"/>
    <col min="11275" max="11275" width="21.7109375" style="36" bestFit="1" customWidth="1"/>
    <col min="11276" max="11520" width="11.42578125" style="36"/>
    <col min="11521" max="11522" width="4.28515625" style="36" customWidth="1"/>
    <col min="11523" max="11523" width="5.5703125" style="36" customWidth="1"/>
    <col min="11524" max="11524" width="5.28515625" style="36" customWidth="1"/>
    <col min="11525" max="11525" width="44.7109375" style="36" customWidth="1"/>
    <col min="11526" max="11526" width="15.85546875" style="36" bestFit="1" customWidth="1"/>
    <col min="11527" max="11527" width="17.28515625" style="36" customWidth="1"/>
    <col min="11528" max="11528" width="16.7109375" style="36" customWidth="1"/>
    <col min="11529" max="11529" width="11.42578125" style="36"/>
    <col min="11530" max="11530" width="16.28515625" style="36" bestFit="1" customWidth="1"/>
    <col min="11531" max="11531" width="21.7109375" style="36" bestFit="1" customWidth="1"/>
    <col min="11532" max="11776" width="11.42578125" style="36"/>
    <col min="11777" max="11778" width="4.28515625" style="36" customWidth="1"/>
    <col min="11779" max="11779" width="5.5703125" style="36" customWidth="1"/>
    <col min="11780" max="11780" width="5.28515625" style="36" customWidth="1"/>
    <col min="11781" max="11781" width="44.7109375" style="36" customWidth="1"/>
    <col min="11782" max="11782" width="15.85546875" style="36" bestFit="1" customWidth="1"/>
    <col min="11783" max="11783" width="17.28515625" style="36" customWidth="1"/>
    <col min="11784" max="11784" width="16.7109375" style="36" customWidth="1"/>
    <col min="11785" max="11785" width="11.42578125" style="36"/>
    <col min="11786" max="11786" width="16.28515625" style="36" bestFit="1" customWidth="1"/>
    <col min="11787" max="11787" width="21.7109375" style="36" bestFit="1" customWidth="1"/>
    <col min="11788" max="12032" width="11.42578125" style="36"/>
    <col min="12033" max="12034" width="4.28515625" style="36" customWidth="1"/>
    <col min="12035" max="12035" width="5.5703125" style="36" customWidth="1"/>
    <col min="12036" max="12036" width="5.28515625" style="36" customWidth="1"/>
    <col min="12037" max="12037" width="44.7109375" style="36" customWidth="1"/>
    <col min="12038" max="12038" width="15.85546875" style="36" bestFit="1" customWidth="1"/>
    <col min="12039" max="12039" width="17.28515625" style="36" customWidth="1"/>
    <col min="12040" max="12040" width="16.7109375" style="36" customWidth="1"/>
    <col min="12041" max="12041" width="11.42578125" style="36"/>
    <col min="12042" max="12042" width="16.28515625" style="36" bestFit="1" customWidth="1"/>
    <col min="12043" max="12043" width="21.7109375" style="36" bestFit="1" customWidth="1"/>
    <col min="12044" max="12288" width="11.42578125" style="36"/>
    <col min="12289" max="12290" width="4.28515625" style="36" customWidth="1"/>
    <col min="12291" max="12291" width="5.5703125" style="36" customWidth="1"/>
    <col min="12292" max="12292" width="5.28515625" style="36" customWidth="1"/>
    <col min="12293" max="12293" width="44.7109375" style="36" customWidth="1"/>
    <col min="12294" max="12294" width="15.85546875" style="36" bestFit="1" customWidth="1"/>
    <col min="12295" max="12295" width="17.28515625" style="36" customWidth="1"/>
    <col min="12296" max="12296" width="16.7109375" style="36" customWidth="1"/>
    <col min="12297" max="12297" width="11.42578125" style="36"/>
    <col min="12298" max="12298" width="16.28515625" style="36" bestFit="1" customWidth="1"/>
    <col min="12299" max="12299" width="21.7109375" style="36" bestFit="1" customWidth="1"/>
    <col min="12300" max="12544" width="11.42578125" style="36"/>
    <col min="12545" max="12546" width="4.28515625" style="36" customWidth="1"/>
    <col min="12547" max="12547" width="5.5703125" style="36" customWidth="1"/>
    <col min="12548" max="12548" width="5.28515625" style="36" customWidth="1"/>
    <col min="12549" max="12549" width="44.7109375" style="36" customWidth="1"/>
    <col min="12550" max="12550" width="15.85546875" style="36" bestFit="1" customWidth="1"/>
    <col min="12551" max="12551" width="17.28515625" style="36" customWidth="1"/>
    <col min="12552" max="12552" width="16.7109375" style="36" customWidth="1"/>
    <col min="12553" max="12553" width="11.42578125" style="36"/>
    <col min="12554" max="12554" width="16.28515625" style="36" bestFit="1" customWidth="1"/>
    <col min="12555" max="12555" width="21.7109375" style="36" bestFit="1" customWidth="1"/>
    <col min="12556" max="12800" width="11.42578125" style="36"/>
    <col min="12801" max="12802" width="4.28515625" style="36" customWidth="1"/>
    <col min="12803" max="12803" width="5.5703125" style="36" customWidth="1"/>
    <col min="12804" max="12804" width="5.28515625" style="36" customWidth="1"/>
    <col min="12805" max="12805" width="44.7109375" style="36" customWidth="1"/>
    <col min="12806" max="12806" width="15.85546875" style="36" bestFit="1" customWidth="1"/>
    <col min="12807" max="12807" width="17.28515625" style="36" customWidth="1"/>
    <col min="12808" max="12808" width="16.7109375" style="36" customWidth="1"/>
    <col min="12809" max="12809" width="11.42578125" style="36"/>
    <col min="12810" max="12810" width="16.28515625" style="36" bestFit="1" customWidth="1"/>
    <col min="12811" max="12811" width="21.7109375" style="36" bestFit="1" customWidth="1"/>
    <col min="12812" max="13056" width="11.42578125" style="36"/>
    <col min="13057" max="13058" width="4.28515625" style="36" customWidth="1"/>
    <col min="13059" max="13059" width="5.5703125" style="36" customWidth="1"/>
    <col min="13060" max="13060" width="5.28515625" style="36" customWidth="1"/>
    <col min="13061" max="13061" width="44.7109375" style="36" customWidth="1"/>
    <col min="13062" max="13062" width="15.85546875" style="36" bestFit="1" customWidth="1"/>
    <col min="13063" max="13063" width="17.28515625" style="36" customWidth="1"/>
    <col min="13064" max="13064" width="16.7109375" style="36" customWidth="1"/>
    <col min="13065" max="13065" width="11.42578125" style="36"/>
    <col min="13066" max="13066" width="16.28515625" style="36" bestFit="1" customWidth="1"/>
    <col min="13067" max="13067" width="21.7109375" style="36" bestFit="1" customWidth="1"/>
    <col min="13068" max="13312" width="11.42578125" style="36"/>
    <col min="13313" max="13314" width="4.28515625" style="36" customWidth="1"/>
    <col min="13315" max="13315" width="5.5703125" style="36" customWidth="1"/>
    <col min="13316" max="13316" width="5.28515625" style="36" customWidth="1"/>
    <col min="13317" max="13317" width="44.7109375" style="36" customWidth="1"/>
    <col min="13318" max="13318" width="15.85546875" style="36" bestFit="1" customWidth="1"/>
    <col min="13319" max="13319" width="17.28515625" style="36" customWidth="1"/>
    <col min="13320" max="13320" width="16.7109375" style="36" customWidth="1"/>
    <col min="13321" max="13321" width="11.42578125" style="36"/>
    <col min="13322" max="13322" width="16.28515625" style="36" bestFit="1" customWidth="1"/>
    <col min="13323" max="13323" width="21.7109375" style="36" bestFit="1" customWidth="1"/>
    <col min="13324" max="13568" width="11.42578125" style="36"/>
    <col min="13569" max="13570" width="4.28515625" style="36" customWidth="1"/>
    <col min="13571" max="13571" width="5.5703125" style="36" customWidth="1"/>
    <col min="13572" max="13572" width="5.28515625" style="36" customWidth="1"/>
    <col min="13573" max="13573" width="44.7109375" style="36" customWidth="1"/>
    <col min="13574" max="13574" width="15.85546875" style="36" bestFit="1" customWidth="1"/>
    <col min="13575" max="13575" width="17.28515625" style="36" customWidth="1"/>
    <col min="13576" max="13576" width="16.7109375" style="36" customWidth="1"/>
    <col min="13577" max="13577" width="11.42578125" style="36"/>
    <col min="13578" max="13578" width="16.28515625" style="36" bestFit="1" customWidth="1"/>
    <col min="13579" max="13579" width="21.7109375" style="36" bestFit="1" customWidth="1"/>
    <col min="13580" max="13824" width="11.42578125" style="36"/>
    <col min="13825" max="13826" width="4.28515625" style="36" customWidth="1"/>
    <col min="13827" max="13827" width="5.5703125" style="36" customWidth="1"/>
    <col min="13828" max="13828" width="5.28515625" style="36" customWidth="1"/>
    <col min="13829" max="13829" width="44.7109375" style="36" customWidth="1"/>
    <col min="13830" max="13830" width="15.85546875" style="36" bestFit="1" customWidth="1"/>
    <col min="13831" max="13831" width="17.28515625" style="36" customWidth="1"/>
    <col min="13832" max="13832" width="16.7109375" style="36" customWidth="1"/>
    <col min="13833" max="13833" width="11.42578125" style="36"/>
    <col min="13834" max="13834" width="16.28515625" style="36" bestFit="1" customWidth="1"/>
    <col min="13835" max="13835" width="21.7109375" style="36" bestFit="1" customWidth="1"/>
    <col min="13836" max="14080" width="11.42578125" style="36"/>
    <col min="14081" max="14082" width="4.28515625" style="36" customWidth="1"/>
    <col min="14083" max="14083" width="5.5703125" style="36" customWidth="1"/>
    <col min="14084" max="14084" width="5.28515625" style="36" customWidth="1"/>
    <col min="14085" max="14085" width="44.7109375" style="36" customWidth="1"/>
    <col min="14086" max="14086" width="15.85546875" style="36" bestFit="1" customWidth="1"/>
    <col min="14087" max="14087" width="17.28515625" style="36" customWidth="1"/>
    <col min="14088" max="14088" width="16.7109375" style="36" customWidth="1"/>
    <col min="14089" max="14089" width="11.42578125" style="36"/>
    <col min="14090" max="14090" width="16.28515625" style="36" bestFit="1" customWidth="1"/>
    <col min="14091" max="14091" width="21.7109375" style="36" bestFit="1" customWidth="1"/>
    <col min="14092" max="14336" width="11.42578125" style="36"/>
    <col min="14337" max="14338" width="4.28515625" style="36" customWidth="1"/>
    <col min="14339" max="14339" width="5.5703125" style="36" customWidth="1"/>
    <col min="14340" max="14340" width="5.28515625" style="36" customWidth="1"/>
    <col min="14341" max="14341" width="44.7109375" style="36" customWidth="1"/>
    <col min="14342" max="14342" width="15.85546875" style="36" bestFit="1" customWidth="1"/>
    <col min="14343" max="14343" width="17.28515625" style="36" customWidth="1"/>
    <col min="14344" max="14344" width="16.7109375" style="36" customWidth="1"/>
    <col min="14345" max="14345" width="11.42578125" style="36"/>
    <col min="14346" max="14346" width="16.28515625" style="36" bestFit="1" customWidth="1"/>
    <col min="14347" max="14347" width="21.7109375" style="36" bestFit="1" customWidth="1"/>
    <col min="14348" max="14592" width="11.42578125" style="36"/>
    <col min="14593" max="14594" width="4.28515625" style="36" customWidth="1"/>
    <col min="14595" max="14595" width="5.5703125" style="36" customWidth="1"/>
    <col min="14596" max="14596" width="5.28515625" style="36" customWidth="1"/>
    <col min="14597" max="14597" width="44.7109375" style="36" customWidth="1"/>
    <col min="14598" max="14598" width="15.85546875" style="36" bestFit="1" customWidth="1"/>
    <col min="14599" max="14599" width="17.28515625" style="36" customWidth="1"/>
    <col min="14600" max="14600" width="16.7109375" style="36" customWidth="1"/>
    <col min="14601" max="14601" width="11.42578125" style="36"/>
    <col min="14602" max="14602" width="16.28515625" style="36" bestFit="1" customWidth="1"/>
    <col min="14603" max="14603" width="21.7109375" style="36" bestFit="1" customWidth="1"/>
    <col min="14604" max="14848" width="11.42578125" style="36"/>
    <col min="14849" max="14850" width="4.28515625" style="36" customWidth="1"/>
    <col min="14851" max="14851" width="5.5703125" style="36" customWidth="1"/>
    <col min="14852" max="14852" width="5.28515625" style="36" customWidth="1"/>
    <col min="14853" max="14853" width="44.7109375" style="36" customWidth="1"/>
    <col min="14854" max="14854" width="15.85546875" style="36" bestFit="1" customWidth="1"/>
    <col min="14855" max="14855" width="17.28515625" style="36" customWidth="1"/>
    <col min="14856" max="14856" width="16.7109375" style="36" customWidth="1"/>
    <col min="14857" max="14857" width="11.42578125" style="36"/>
    <col min="14858" max="14858" width="16.28515625" style="36" bestFit="1" customWidth="1"/>
    <col min="14859" max="14859" width="21.7109375" style="36" bestFit="1" customWidth="1"/>
    <col min="14860" max="15104" width="11.42578125" style="36"/>
    <col min="15105" max="15106" width="4.28515625" style="36" customWidth="1"/>
    <col min="15107" max="15107" width="5.5703125" style="36" customWidth="1"/>
    <col min="15108" max="15108" width="5.28515625" style="36" customWidth="1"/>
    <col min="15109" max="15109" width="44.7109375" style="36" customWidth="1"/>
    <col min="15110" max="15110" width="15.85546875" style="36" bestFit="1" customWidth="1"/>
    <col min="15111" max="15111" width="17.28515625" style="36" customWidth="1"/>
    <col min="15112" max="15112" width="16.7109375" style="36" customWidth="1"/>
    <col min="15113" max="15113" width="11.42578125" style="36"/>
    <col min="15114" max="15114" width="16.28515625" style="36" bestFit="1" customWidth="1"/>
    <col min="15115" max="15115" width="21.7109375" style="36" bestFit="1" customWidth="1"/>
    <col min="15116" max="15360" width="11.42578125" style="36"/>
    <col min="15361" max="15362" width="4.28515625" style="36" customWidth="1"/>
    <col min="15363" max="15363" width="5.5703125" style="36" customWidth="1"/>
    <col min="15364" max="15364" width="5.28515625" style="36" customWidth="1"/>
    <col min="15365" max="15365" width="44.7109375" style="36" customWidth="1"/>
    <col min="15366" max="15366" width="15.85546875" style="36" bestFit="1" customWidth="1"/>
    <col min="15367" max="15367" width="17.28515625" style="36" customWidth="1"/>
    <col min="15368" max="15368" width="16.7109375" style="36" customWidth="1"/>
    <col min="15369" max="15369" width="11.42578125" style="36"/>
    <col min="15370" max="15370" width="16.28515625" style="36" bestFit="1" customWidth="1"/>
    <col min="15371" max="15371" width="21.7109375" style="36" bestFit="1" customWidth="1"/>
    <col min="15372" max="15616" width="11.42578125" style="36"/>
    <col min="15617" max="15618" width="4.28515625" style="36" customWidth="1"/>
    <col min="15619" max="15619" width="5.5703125" style="36" customWidth="1"/>
    <col min="15620" max="15620" width="5.28515625" style="36" customWidth="1"/>
    <col min="15621" max="15621" width="44.7109375" style="36" customWidth="1"/>
    <col min="15622" max="15622" width="15.85546875" style="36" bestFit="1" customWidth="1"/>
    <col min="15623" max="15623" width="17.28515625" style="36" customWidth="1"/>
    <col min="15624" max="15624" width="16.7109375" style="36" customWidth="1"/>
    <col min="15625" max="15625" width="11.42578125" style="36"/>
    <col min="15626" max="15626" width="16.28515625" style="36" bestFit="1" customWidth="1"/>
    <col min="15627" max="15627" width="21.7109375" style="36" bestFit="1" customWidth="1"/>
    <col min="15628" max="15872" width="11.42578125" style="36"/>
    <col min="15873" max="15874" width="4.28515625" style="36" customWidth="1"/>
    <col min="15875" max="15875" width="5.5703125" style="36" customWidth="1"/>
    <col min="15876" max="15876" width="5.28515625" style="36" customWidth="1"/>
    <col min="15877" max="15877" width="44.7109375" style="36" customWidth="1"/>
    <col min="15878" max="15878" width="15.85546875" style="36" bestFit="1" customWidth="1"/>
    <col min="15879" max="15879" width="17.28515625" style="36" customWidth="1"/>
    <col min="15880" max="15880" width="16.7109375" style="36" customWidth="1"/>
    <col min="15881" max="15881" width="11.42578125" style="36"/>
    <col min="15882" max="15882" width="16.28515625" style="36" bestFit="1" customWidth="1"/>
    <col min="15883" max="15883" width="21.7109375" style="36" bestFit="1" customWidth="1"/>
    <col min="15884" max="16128" width="11.42578125" style="36"/>
    <col min="16129" max="16130" width="4.28515625" style="36" customWidth="1"/>
    <col min="16131" max="16131" width="5.5703125" style="36" customWidth="1"/>
    <col min="16132" max="16132" width="5.28515625" style="36" customWidth="1"/>
    <col min="16133" max="16133" width="44.7109375" style="36" customWidth="1"/>
    <col min="16134" max="16134" width="15.85546875" style="36" bestFit="1" customWidth="1"/>
    <col min="16135" max="16135" width="17.28515625" style="36" customWidth="1"/>
    <col min="16136" max="16136" width="16.7109375" style="36" customWidth="1"/>
    <col min="16137" max="16137" width="11.42578125" style="36"/>
    <col min="16138" max="16138" width="16.28515625" style="36" bestFit="1" customWidth="1"/>
    <col min="16139" max="16139" width="21.7109375" style="36" bestFit="1" customWidth="1"/>
    <col min="16140" max="16384" width="11.42578125" style="36"/>
  </cols>
  <sheetData>
    <row r="2" spans="1:10" ht="15" x14ac:dyDescent="0.25">
      <c r="A2" s="211"/>
      <c r="B2" s="211"/>
      <c r="C2" s="211"/>
      <c r="D2" s="211"/>
      <c r="E2" s="211"/>
      <c r="F2" s="211"/>
      <c r="G2" s="211"/>
      <c r="H2" s="211"/>
    </row>
    <row r="3" spans="1:10" ht="48" customHeight="1" x14ac:dyDescent="0.2">
      <c r="A3" s="212" t="s">
        <v>334</v>
      </c>
      <c r="B3" s="212"/>
      <c r="C3" s="212"/>
      <c r="D3" s="212"/>
      <c r="E3" s="212"/>
      <c r="F3" s="212"/>
      <c r="G3" s="212"/>
      <c r="H3" s="212"/>
    </row>
    <row r="4" spans="1:10" s="84" customFormat="1" ht="26.25" customHeight="1" x14ac:dyDescent="0.2">
      <c r="A4" s="212" t="s">
        <v>35</v>
      </c>
      <c r="B4" s="212"/>
      <c r="C4" s="212"/>
      <c r="D4" s="212"/>
      <c r="E4" s="212"/>
      <c r="F4" s="212"/>
      <c r="G4" s="213"/>
      <c r="H4" s="213"/>
    </row>
    <row r="5" spans="1:10" ht="15.75" customHeight="1" x14ac:dyDescent="0.25">
      <c r="A5" s="85"/>
      <c r="B5" s="86"/>
      <c r="C5" s="86"/>
      <c r="D5" s="86"/>
      <c r="E5" s="86"/>
    </row>
    <row r="6" spans="1:10" ht="27.75" customHeight="1" x14ac:dyDescent="0.25">
      <c r="A6" s="87"/>
      <c r="B6" s="88"/>
      <c r="C6" s="88"/>
      <c r="D6" s="89"/>
      <c r="E6" s="90"/>
      <c r="F6" s="91" t="s">
        <v>335</v>
      </c>
      <c r="G6" s="91" t="s">
        <v>336</v>
      </c>
      <c r="H6" s="92" t="s">
        <v>337</v>
      </c>
      <c r="I6" s="93"/>
    </row>
    <row r="7" spans="1:10" ht="27.75" customHeight="1" x14ac:dyDescent="0.25">
      <c r="A7" s="214" t="s">
        <v>36</v>
      </c>
      <c r="B7" s="206"/>
      <c r="C7" s="206"/>
      <c r="D7" s="206"/>
      <c r="E7" s="215"/>
      <c r="F7" s="193">
        <f>+F8+F9</f>
        <v>6344399.5999999996</v>
      </c>
      <c r="G7" s="193">
        <f>G8+G9</f>
        <v>6336695</v>
      </c>
      <c r="H7" s="193">
        <f>+H8+H9</f>
        <v>6336695</v>
      </c>
      <c r="I7" s="95"/>
    </row>
    <row r="8" spans="1:10" ht="22.5" customHeight="1" x14ac:dyDescent="0.25">
      <c r="A8" s="203" t="s">
        <v>0</v>
      </c>
      <c r="B8" s="204"/>
      <c r="C8" s="204"/>
      <c r="D8" s="204"/>
      <c r="E8" s="216"/>
      <c r="F8" s="194">
        <v>6344399.5999999996</v>
      </c>
      <c r="G8" s="194">
        <v>6336695</v>
      </c>
      <c r="H8" s="194">
        <v>6336695</v>
      </c>
    </row>
    <row r="9" spans="1:10" ht="22.5" customHeight="1" x14ac:dyDescent="0.25">
      <c r="A9" s="217" t="s">
        <v>291</v>
      </c>
      <c r="B9" s="216"/>
      <c r="C9" s="216"/>
      <c r="D9" s="216"/>
      <c r="E9" s="216"/>
      <c r="F9" s="194">
        <v>0</v>
      </c>
      <c r="G9" s="194">
        <v>0</v>
      </c>
      <c r="H9" s="194">
        <v>0</v>
      </c>
    </row>
    <row r="10" spans="1:10" ht="22.5" customHeight="1" x14ac:dyDescent="0.25">
      <c r="A10" s="96" t="s">
        <v>37</v>
      </c>
      <c r="B10" s="97"/>
      <c r="C10" s="97"/>
      <c r="D10" s="97"/>
      <c r="E10" s="97"/>
      <c r="F10" s="193">
        <f>+F11+F12</f>
        <v>6344399.5999999996</v>
      </c>
      <c r="G10" s="193">
        <f>+G11+G12</f>
        <v>6336695</v>
      </c>
      <c r="H10" s="193">
        <f>+H11+H12</f>
        <v>6336695</v>
      </c>
    </row>
    <row r="11" spans="1:10" ht="22.5" customHeight="1" x14ac:dyDescent="0.25">
      <c r="A11" s="207" t="s">
        <v>1</v>
      </c>
      <c r="B11" s="204"/>
      <c r="C11" s="204"/>
      <c r="D11" s="204"/>
      <c r="E11" s="218"/>
      <c r="F11" s="194">
        <v>6214969.5999999996</v>
      </c>
      <c r="G11" s="194">
        <v>6207265</v>
      </c>
      <c r="H11" s="195">
        <v>6207265</v>
      </c>
      <c r="I11" s="21"/>
      <c r="J11" s="21"/>
    </row>
    <row r="12" spans="1:10" ht="22.5" customHeight="1" x14ac:dyDescent="0.25">
      <c r="A12" s="219" t="s">
        <v>325</v>
      </c>
      <c r="B12" s="216"/>
      <c r="C12" s="216"/>
      <c r="D12" s="216"/>
      <c r="E12" s="216"/>
      <c r="F12" s="196">
        <v>129430</v>
      </c>
      <c r="G12" s="196">
        <v>129430</v>
      </c>
      <c r="H12" s="195">
        <v>129430</v>
      </c>
      <c r="I12" s="21"/>
      <c r="J12" s="21"/>
    </row>
    <row r="13" spans="1:10" ht="22.5" customHeight="1" x14ac:dyDescent="0.25">
      <c r="A13" s="205" t="s">
        <v>2</v>
      </c>
      <c r="B13" s="206"/>
      <c r="C13" s="206"/>
      <c r="D13" s="206"/>
      <c r="E13" s="206"/>
      <c r="F13" s="197">
        <f>+F7-F10</f>
        <v>0</v>
      </c>
      <c r="G13" s="197">
        <f>+G7-G10</f>
        <v>0</v>
      </c>
      <c r="H13" s="197">
        <f>+H7-H10</f>
        <v>0</v>
      </c>
      <c r="J13" s="21"/>
    </row>
    <row r="14" spans="1:10" ht="25.5" customHeight="1" x14ac:dyDescent="0.2">
      <c r="A14" s="212"/>
      <c r="B14" s="201"/>
      <c r="C14" s="201"/>
      <c r="D14" s="201"/>
      <c r="E14" s="201"/>
      <c r="F14" s="202"/>
      <c r="G14" s="202"/>
      <c r="H14" s="202"/>
    </row>
    <row r="15" spans="1:10" ht="27.75" customHeight="1" x14ac:dyDescent="0.25">
      <c r="A15" s="87"/>
      <c r="B15" s="88"/>
      <c r="C15" s="88"/>
      <c r="D15" s="89"/>
      <c r="E15" s="90"/>
      <c r="F15" s="91" t="s">
        <v>335</v>
      </c>
      <c r="G15" s="91" t="s">
        <v>336</v>
      </c>
      <c r="H15" s="92" t="s">
        <v>337</v>
      </c>
      <c r="J15" s="21"/>
    </row>
    <row r="16" spans="1:10" ht="30.75" customHeight="1" x14ac:dyDescent="0.25">
      <c r="A16" s="220" t="s">
        <v>326</v>
      </c>
      <c r="B16" s="221"/>
      <c r="C16" s="221"/>
      <c r="D16" s="221"/>
      <c r="E16" s="222"/>
      <c r="F16" s="100"/>
      <c r="G16" s="100"/>
      <c r="H16" s="101"/>
      <c r="J16" s="21"/>
    </row>
    <row r="17" spans="1:11" ht="34.5" customHeight="1" x14ac:dyDescent="0.25">
      <c r="A17" s="208" t="s">
        <v>327</v>
      </c>
      <c r="B17" s="209"/>
      <c r="C17" s="209"/>
      <c r="D17" s="209"/>
      <c r="E17" s="210"/>
      <c r="F17" s="102"/>
      <c r="G17" s="102"/>
      <c r="H17" s="99"/>
      <c r="J17" s="21"/>
    </row>
    <row r="18" spans="1:11" s="103" customFormat="1" ht="25.5" customHeight="1" x14ac:dyDescent="0.25">
      <c r="A18" s="200"/>
      <c r="B18" s="201"/>
      <c r="C18" s="201"/>
      <c r="D18" s="201"/>
      <c r="E18" s="201"/>
      <c r="F18" s="202"/>
      <c r="G18" s="202"/>
      <c r="H18" s="202"/>
      <c r="J18" s="104"/>
    </row>
    <row r="19" spans="1:11" s="103" customFormat="1" ht="27.75" customHeight="1" x14ac:dyDescent="0.25">
      <c r="A19" s="87"/>
      <c r="B19" s="88"/>
      <c r="C19" s="88"/>
      <c r="D19" s="89"/>
      <c r="E19" s="90"/>
      <c r="F19" s="91" t="s">
        <v>335</v>
      </c>
      <c r="G19" s="91" t="s">
        <v>336</v>
      </c>
      <c r="H19" s="92" t="s">
        <v>337</v>
      </c>
      <c r="J19" s="104"/>
      <c r="K19" s="104"/>
    </row>
    <row r="20" spans="1:11" s="103" customFormat="1" ht="22.5" customHeight="1" x14ac:dyDescent="0.25">
      <c r="A20" s="203" t="s">
        <v>3</v>
      </c>
      <c r="B20" s="204"/>
      <c r="C20" s="204"/>
      <c r="D20" s="204"/>
      <c r="E20" s="204"/>
      <c r="F20" s="98"/>
      <c r="G20" s="98"/>
      <c r="H20" s="98"/>
      <c r="J20" s="104"/>
    </row>
    <row r="21" spans="1:11" s="103" customFormat="1" ht="33.75" customHeight="1" x14ac:dyDescent="0.25">
      <c r="A21" s="203" t="s">
        <v>4</v>
      </c>
      <c r="B21" s="204"/>
      <c r="C21" s="204"/>
      <c r="D21" s="204"/>
      <c r="E21" s="204"/>
      <c r="F21" s="98"/>
      <c r="G21" s="98"/>
      <c r="H21" s="98"/>
    </row>
    <row r="22" spans="1:11" s="103" customFormat="1" ht="22.5" customHeight="1" x14ac:dyDescent="0.25">
      <c r="A22" s="205" t="s">
        <v>5</v>
      </c>
      <c r="B22" s="206"/>
      <c r="C22" s="206"/>
      <c r="D22" s="206"/>
      <c r="E22" s="206"/>
      <c r="F22" s="94">
        <f>F20-F21</f>
        <v>0</v>
      </c>
      <c r="G22" s="94">
        <f>G20-G21</f>
        <v>0</v>
      </c>
      <c r="H22" s="94">
        <f>H20-H21</f>
        <v>0</v>
      </c>
      <c r="J22" s="105"/>
      <c r="K22" s="104"/>
    </row>
    <row r="23" spans="1:11" s="103" customFormat="1" ht="25.5" customHeight="1" x14ac:dyDescent="0.25">
      <c r="A23" s="200"/>
      <c r="B23" s="201"/>
      <c r="C23" s="201"/>
      <c r="D23" s="201"/>
      <c r="E23" s="201"/>
      <c r="F23" s="202"/>
      <c r="G23" s="202"/>
      <c r="H23" s="202"/>
    </row>
    <row r="24" spans="1:11" s="103" customFormat="1" ht="22.5" customHeight="1" x14ac:dyDescent="0.25">
      <c r="A24" s="207" t="s">
        <v>6</v>
      </c>
      <c r="B24" s="204"/>
      <c r="C24" s="204"/>
      <c r="D24" s="204"/>
      <c r="E24" s="204"/>
      <c r="F24" s="98">
        <f>IF((F13+F17+F22)&lt;&gt;0,"NESLAGANJE ZBROJA",(F13+F17+F22))</f>
        <v>0</v>
      </c>
      <c r="G24" s="98">
        <f>IF((G13+G17+G22)&lt;&gt;0,"NESLAGANJE ZBROJA",(G13+G17+G22))</f>
        <v>0</v>
      </c>
      <c r="H24" s="98">
        <f>IF((H13+H17+H22)&lt;&gt;0,"NESLAGANJE ZBROJA",(H13+H17+H22))</f>
        <v>0</v>
      </c>
    </row>
    <row r="25" spans="1:11" s="103" customFormat="1" ht="18" customHeight="1" x14ac:dyDescent="0.25">
      <c r="A25" s="106"/>
      <c r="B25" s="86"/>
      <c r="C25" s="86"/>
      <c r="D25" s="86"/>
      <c r="E25" s="86"/>
    </row>
    <row r="26" spans="1:11" ht="42" customHeight="1" x14ac:dyDescent="0.25">
      <c r="A26" s="198" t="s">
        <v>328</v>
      </c>
      <c r="B26" s="199"/>
      <c r="C26" s="199"/>
      <c r="D26" s="199"/>
      <c r="E26" s="199"/>
      <c r="F26" s="199"/>
      <c r="G26" s="199"/>
      <c r="H26" s="199"/>
    </row>
    <row r="27" spans="1:11" x14ac:dyDescent="0.2">
      <c r="E27" s="107"/>
    </row>
    <row r="31" spans="1:11" x14ac:dyDescent="0.2">
      <c r="F31" s="21"/>
      <c r="G31" s="21"/>
      <c r="H31" s="21"/>
    </row>
    <row r="32" spans="1:11" x14ac:dyDescent="0.2">
      <c r="F32" s="21"/>
      <c r="G32" s="21"/>
      <c r="H32" s="21"/>
    </row>
    <row r="33" spans="5:8" x14ac:dyDescent="0.2">
      <c r="E33" s="108"/>
      <c r="F33" s="23"/>
      <c r="G33" s="23"/>
      <c r="H33" s="23"/>
    </row>
    <row r="34" spans="5:8" x14ac:dyDescent="0.2">
      <c r="E34" s="108"/>
      <c r="F34" s="21"/>
      <c r="G34" s="21"/>
      <c r="H34" s="21"/>
    </row>
    <row r="35" spans="5:8" x14ac:dyDescent="0.2">
      <c r="E35" s="108"/>
      <c r="F35" s="21"/>
      <c r="G35" s="21"/>
      <c r="H35" s="21"/>
    </row>
    <row r="36" spans="5:8" x14ac:dyDescent="0.2">
      <c r="E36" s="108"/>
      <c r="F36" s="21"/>
      <c r="G36" s="21"/>
      <c r="H36" s="21"/>
    </row>
    <row r="37" spans="5:8" x14ac:dyDescent="0.2">
      <c r="E37" s="108"/>
      <c r="F37" s="21"/>
      <c r="G37" s="21"/>
      <c r="H37" s="21"/>
    </row>
    <row r="38" spans="5:8" x14ac:dyDescent="0.2">
      <c r="E38" s="108"/>
    </row>
    <row r="43" spans="5:8" x14ac:dyDescent="0.2">
      <c r="F43" s="21"/>
    </row>
    <row r="44" spans="5:8" x14ac:dyDescent="0.2">
      <c r="F44" s="21"/>
    </row>
    <row r="45" spans="5:8" x14ac:dyDescent="0.2">
      <c r="F45" s="21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showGridLines="0" topLeftCell="B1" zoomScale="80" zoomScaleNormal="80" workbookViewId="0">
      <selection activeCell="B2" sqref="B2"/>
    </sheetView>
  </sheetViews>
  <sheetFormatPr defaultColWidth="9.140625" defaultRowHeight="12" x14ac:dyDescent="0.2"/>
  <cols>
    <col min="1" max="1" width="9.28515625" style="38" hidden="1" customWidth="1"/>
    <col min="2" max="2" width="21.85546875" style="43" customWidth="1"/>
    <col min="3" max="3" width="67" style="73" customWidth="1"/>
    <col min="4" max="6" width="15.7109375" style="48" customWidth="1"/>
    <col min="7" max="16384" width="9.140625" style="44"/>
  </cols>
  <sheetData>
    <row r="1" spans="1:8" ht="12.75" thickBot="1" x14ac:dyDescent="0.25">
      <c r="C1" s="223"/>
      <c r="D1" s="224"/>
      <c r="E1" s="224"/>
      <c r="F1" s="224"/>
    </row>
    <row r="2" spans="1:8" ht="30.75" thickBot="1" x14ac:dyDescent="0.25">
      <c r="A2" s="38" t="s">
        <v>40</v>
      </c>
      <c r="B2" s="178" t="s">
        <v>41</v>
      </c>
      <c r="C2" s="179" t="s">
        <v>19</v>
      </c>
      <c r="D2" s="180" t="s">
        <v>338</v>
      </c>
      <c r="E2" s="180" t="s">
        <v>331</v>
      </c>
      <c r="F2" s="180" t="s">
        <v>339</v>
      </c>
    </row>
    <row r="3" spans="1:8" s="40" customFormat="1" ht="15" x14ac:dyDescent="0.25">
      <c r="A3" s="39">
        <f>LEN(B3)</f>
        <v>1</v>
      </c>
      <c r="B3" s="181">
        <v>6</v>
      </c>
      <c r="C3" s="182" t="s">
        <v>229</v>
      </c>
      <c r="D3" s="183">
        <f>D4+D37+D54+D60+D70+D81</f>
        <v>6344399.5999999996</v>
      </c>
      <c r="E3" s="183">
        <f>E4+E37+E54+E60+E70+E81</f>
        <v>6336695</v>
      </c>
      <c r="F3" s="183">
        <f>F4+F37+F54+F60+F70+F81</f>
        <v>6336695</v>
      </c>
    </row>
    <row r="4" spans="1:8" s="42" customFormat="1" ht="15" x14ac:dyDescent="0.25">
      <c r="A4" s="41">
        <f t="shared" ref="A4:A75" si="0">LEN(B4)</f>
        <v>2</v>
      </c>
      <c r="B4" s="181">
        <v>63</v>
      </c>
      <c r="C4" s="182" t="s">
        <v>230</v>
      </c>
      <c r="D4" s="183">
        <f>D5+ D8+D10+D17+D28</f>
        <v>3388739.6</v>
      </c>
      <c r="E4" s="183">
        <f>E8+E17+E10</f>
        <v>3381035</v>
      </c>
      <c r="F4" s="183">
        <f>F8+F17+F10</f>
        <v>3381035</v>
      </c>
    </row>
    <row r="5" spans="1:8" s="42" customFormat="1" ht="15" x14ac:dyDescent="0.25">
      <c r="A5" s="41">
        <f t="shared" si="0"/>
        <v>3</v>
      </c>
      <c r="B5" s="181">
        <v>632</v>
      </c>
      <c r="C5" s="182" t="s">
        <v>231</v>
      </c>
      <c r="D5" s="183">
        <f>D6</f>
        <v>0</v>
      </c>
      <c r="E5" s="183">
        <f t="shared" ref="E5:F5" si="1">E6</f>
        <v>0</v>
      </c>
      <c r="F5" s="183">
        <f t="shared" si="1"/>
        <v>0</v>
      </c>
    </row>
    <row r="6" spans="1:8" s="46" customFormat="1" ht="14.25" x14ac:dyDescent="0.2">
      <c r="A6" s="38">
        <f t="shared" si="0"/>
        <v>4</v>
      </c>
      <c r="B6" s="184">
        <v>6321</v>
      </c>
      <c r="C6" s="185" t="s">
        <v>232</v>
      </c>
      <c r="D6" s="186">
        <f>SUM(D7)</f>
        <v>0</v>
      </c>
      <c r="E6" s="186">
        <f t="shared" ref="E6:F6" si="2">SUM(E7)</f>
        <v>0</v>
      </c>
      <c r="F6" s="186">
        <f t="shared" si="2"/>
        <v>0</v>
      </c>
    </row>
    <row r="7" spans="1:8" s="71" customFormat="1" ht="14.25" x14ac:dyDescent="0.2">
      <c r="A7" s="70">
        <f t="shared" si="0"/>
        <v>5</v>
      </c>
      <c r="B7" s="187">
        <v>63211</v>
      </c>
      <c r="C7" s="188" t="s">
        <v>232</v>
      </c>
      <c r="D7" s="189"/>
      <c r="E7" s="189"/>
      <c r="F7" s="189"/>
    </row>
    <row r="8" spans="1:8" s="71" customFormat="1" ht="15" x14ac:dyDescent="0.25">
      <c r="A8" s="70"/>
      <c r="B8" s="181">
        <v>634</v>
      </c>
      <c r="C8" s="182" t="s">
        <v>366</v>
      </c>
      <c r="D8" s="183">
        <f>D9</f>
        <v>7704.6</v>
      </c>
      <c r="E8" s="189"/>
      <c r="F8" s="189"/>
    </row>
    <row r="9" spans="1:8" s="71" customFormat="1" ht="14.25" x14ac:dyDescent="0.2">
      <c r="A9" s="70"/>
      <c r="B9" s="187">
        <v>63414</v>
      </c>
      <c r="C9" s="188" t="s">
        <v>365</v>
      </c>
      <c r="D9" s="189">
        <v>7704.6</v>
      </c>
      <c r="E9" s="189"/>
      <c r="F9" s="189"/>
    </row>
    <row r="10" spans="1:8" s="42" customFormat="1" ht="30" x14ac:dyDescent="0.25">
      <c r="A10" s="41">
        <f t="shared" si="0"/>
        <v>3</v>
      </c>
      <c r="B10" s="181">
        <v>636</v>
      </c>
      <c r="C10" s="182" t="s">
        <v>233</v>
      </c>
      <c r="D10" s="183">
        <f>D11+D14</f>
        <v>3381035</v>
      </c>
      <c r="E10" s="183">
        <f>E11+E14</f>
        <v>3381035</v>
      </c>
      <c r="F10" s="183">
        <f>F11+F14</f>
        <v>3381035</v>
      </c>
    </row>
    <row r="11" spans="1:8" s="46" customFormat="1" ht="28.5" x14ac:dyDescent="0.2">
      <c r="A11" s="38">
        <f t="shared" si="0"/>
        <v>4</v>
      </c>
      <c r="B11" s="184">
        <v>6361</v>
      </c>
      <c r="C11" s="185" t="s">
        <v>234</v>
      </c>
      <c r="D11" s="186">
        <f>D12+D13</f>
        <v>3381035</v>
      </c>
      <c r="E11" s="186">
        <f t="shared" ref="E11:F11" si="3">E12+E13</f>
        <v>3381035</v>
      </c>
      <c r="F11" s="186">
        <f t="shared" si="3"/>
        <v>3381035</v>
      </c>
    </row>
    <row r="12" spans="1:8" s="71" customFormat="1" ht="28.5" x14ac:dyDescent="0.2">
      <c r="A12" s="70">
        <f t="shared" si="0"/>
        <v>5</v>
      </c>
      <c r="B12" s="187">
        <v>63612</v>
      </c>
      <c r="C12" s="188" t="s">
        <v>293</v>
      </c>
      <c r="D12" s="189">
        <v>3381035</v>
      </c>
      <c r="E12" s="189">
        <v>3381035</v>
      </c>
      <c r="F12" s="189">
        <v>3381035</v>
      </c>
    </row>
    <row r="13" spans="1:8" s="71" customFormat="1" ht="28.5" x14ac:dyDescent="0.2">
      <c r="A13" s="70"/>
      <c r="B13" s="187">
        <v>63613</v>
      </c>
      <c r="C13" s="188" t="s">
        <v>294</v>
      </c>
      <c r="D13" s="189"/>
      <c r="E13" s="189"/>
      <c r="F13" s="189"/>
    </row>
    <row r="14" spans="1:8" s="46" customFormat="1" ht="28.5" x14ac:dyDescent="0.2">
      <c r="A14" s="38">
        <f t="shared" si="0"/>
        <v>4</v>
      </c>
      <c r="B14" s="184">
        <v>6362</v>
      </c>
      <c r="C14" s="185" t="s">
        <v>235</v>
      </c>
      <c r="D14" s="186">
        <f>D15+D16</f>
        <v>0</v>
      </c>
      <c r="E14" s="186">
        <f t="shared" ref="E14:F14" si="4">E15+E16</f>
        <v>0</v>
      </c>
      <c r="F14" s="186">
        <f t="shared" si="4"/>
        <v>0</v>
      </c>
    </row>
    <row r="15" spans="1:8" s="71" customFormat="1" ht="28.5" x14ac:dyDescent="0.2">
      <c r="A15" s="70">
        <f t="shared" si="0"/>
        <v>5</v>
      </c>
      <c r="B15" s="187">
        <v>63622</v>
      </c>
      <c r="C15" s="188" t="s">
        <v>295</v>
      </c>
      <c r="D15" s="189"/>
      <c r="E15" s="189"/>
      <c r="F15" s="189"/>
      <c r="H15" s="148"/>
    </row>
    <row r="16" spans="1:8" s="71" customFormat="1" ht="28.5" x14ac:dyDescent="0.2">
      <c r="A16" s="70">
        <f t="shared" si="0"/>
        <v>5</v>
      </c>
      <c r="B16" s="187">
        <v>63623</v>
      </c>
      <c r="C16" s="188" t="s">
        <v>296</v>
      </c>
      <c r="D16" s="189"/>
      <c r="E16" s="189"/>
      <c r="F16" s="189"/>
    </row>
    <row r="17" spans="1:6" s="71" customFormat="1" ht="15" x14ac:dyDescent="0.25">
      <c r="A17" s="70">
        <f t="shared" si="0"/>
        <v>3</v>
      </c>
      <c r="B17" s="181">
        <v>638</v>
      </c>
      <c r="C17" s="182" t="s">
        <v>314</v>
      </c>
      <c r="D17" s="183">
        <f>D18+D23</f>
        <v>0</v>
      </c>
      <c r="E17" s="183">
        <f t="shared" ref="E17:F17" si="5">E18+E23</f>
        <v>0</v>
      </c>
      <c r="F17" s="183">
        <f t="shared" si="5"/>
        <v>0</v>
      </c>
    </row>
    <row r="18" spans="1:6" s="71" customFormat="1" ht="14.25" x14ac:dyDescent="0.2">
      <c r="A18" s="38">
        <f t="shared" si="0"/>
        <v>4</v>
      </c>
      <c r="B18" s="184">
        <v>6381</v>
      </c>
      <c r="C18" s="185" t="s">
        <v>315</v>
      </c>
      <c r="D18" s="186">
        <f>D19+D20+D21+D22</f>
        <v>0</v>
      </c>
      <c r="E18" s="186">
        <f t="shared" ref="E18:F18" si="6">E19+E20+E21+E22</f>
        <v>0</v>
      </c>
      <c r="F18" s="186">
        <f t="shared" si="6"/>
        <v>0</v>
      </c>
    </row>
    <row r="19" spans="1:6" s="71" customFormat="1" ht="28.5" x14ac:dyDescent="0.2">
      <c r="A19" s="70">
        <f t="shared" si="0"/>
        <v>5</v>
      </c>
      <c r="B19" s="187">
        <v>63811</v>
      </c>
      <c r="C19" s="188" t="s">
        <v>297</v>
      </c>
      <c r="D19" s="189"/>
      <c r="E19" s="189"/>
      <c r="F19" s="189"/>
    </row>
    <row r="20" spans="1:6" s="71" customFormat="1" ht="28.5" x14ac:dyDescent="0.2">
      <c r="A20" s="70">
        <f t="shared" si="0"/>
        <v>5</v>
      </c>
      <c r="B20" s="187">
        <v>63812</v>
      </c>
      <c r="C20" s="188" t="s">
        <v>298</v>
      </c>
      <c r="D20" s="189"/>
      <c r="E20" s="189"/>
      <c r="F20" s="189"/>
    </row>
    <row r="21" spans="1:6" s="71" customFormat="1" ht="28.5" x14ac:dyDescent="0.2">
      <c r="A21" s="70">
        <f t="shared" si="0"/>
        <v>5</v>
      </c>
      <c r="B21" s="187" t="s">
        <v>299</v>
      </c>
      <c r="C21" s="188" t="s">
        <v>300</v>
      </c>
      <c r="D21" s="189"/>
      <c r="E21" s="189"/>
      <c r="F21" s="189"/>
    </row>
    <row r="22" spans="1:6" s="71" customFormat="1" ht="28.5" x14ac:dyDescent="0.2">
      <c r="A22" s="70">
        <f t="shared" si="0"/>
        <v>5</v>
      </c>
      <c r="B22" s="187" t="s">
        <v>301</v>
      </c>
      <c r="C22" s="188" t="s">
        <v>302</v>
      </c>
      <c r="D22" s="189"/>
      <c r="E22" s="189"/>
      <c r="F22" s="189"/>
    </row>
    <row r="23" spans="1:6" s="71" customFormat="1" ht="14.25" x14ac:dyDescent="0.2">
      <c r="A23" s="70">
        <f t="shared" si="0"/>
        <v>4</v>
      </c>
      <c r="B23" s="184">
        <v>6382</v>
      </c>
      <c r="C23" s="185" t="s">
        <v>316</v>
      </c>
      <c r="D23" s="186">
        <f>D24+D25+D26+D27</f>
        <v>0</v>
      </c>
      <c r="E23" s="186">
        <f t="shared" ref="E23:F23" si="7">E24+E25+E26+E27</f>
        <v>0</v>
      </c>
      <c r="F23" s="186">
        <f t="shared" si="7"/>
        <v>0</v>
      </c>
    </row>
    <row r="24" spans="1:6" s="71" customFormat="1" ht="28.5" x14ac:dyDescent="0.2">
      <c r="A24" s="70">
        <f t="shared" si="0"/>
        <v>5</v>
      </c>
      <c r="B24" s="187">
        <v>63821</v>
      </c>
      <c r="C24" s="188" t="s">
        <v>303</v>
      </c>
      <c r="D24" s="189"/>
      <c r="E24" s="189"/>
      <c r="F24" s="189"/>
    </row>
    <row r="25" spans="1:6" s="71" customFormat="1" ht="28.5" x14ac:dyDescent="0.2">
      <c r="A25" s="70">
        <f t="shared" si="0"/>
        <v>5</v>
      </c>
      <c r="B25" s="187">
        <v>63822</v>
      </c>
      <c r="C25" s="188" t="s">
        <v>304</v>
      </c>
      <c r="D25" s="189"/>
      <c r="E25" s="189"/>
      <c r="F25" s="189"/>
    </row>
    <row r="26" spans="1:6" s="71" customFormat="1" ht="28.5" x14ac:dyDescent="0.2">
      <c r="A26" s="70">
        <f t="shared" si="0"/>
        <v>5</v>
      </c>
      <c r="B26" s="187" t="s">
        <v>305</v>
      </c>
      <c r="C26" s="188" t="s">
        <v>306</v>
      </c>
      <c r="D26" s="189"/>
      <c r="E26" s="189"/>
      <c r="F26" s="189"/>
    </row>
    <row r="27" spans="1:6" s="71" customFormat="1" ht="28.5" x14ac:dyDescent="0.2">
      <c r="A27" s="70">
        <f t="shared" si="0"/>
        <v>5</v>
      </c>
      <c r="B27" s="187" t="s">
        <v>307</v>
      </c>
      <c r="C27" s="188" t="s">
        <v>308</v>
      </c>
      <c r="D27" s="189"/>
      <c r="E27" s="189"/>
      <c r="F27" s="189"/>
    </row>
    <row r="28" spans="1:6" s="71" customFormat="1" ht="15" x14ac:dyDescent="0.25">
      <c r="A28" s="70">
        <f t="shared" si="0"/>
        <v>3</v>
      </c>
      <c r="B28" s="181">
        <v>639</v>
      </c>
      <c r="C28" s="182" t="s">
        <v>309</v>
      </c>
      <c r="D28" s="183">
        <f>D29+D31+D33+D35</f>
        <v>0</v>
      </c>
      <c r="E28" s="183">
        <f t="shared" ref="E28:F28" si="8">E29+E31+E33+E35</f>
        <v>0</v>
      </c>
      <c r="F28" s="183">
        <f t="shared" si="8"/>
        <v>0</v>
      </c>
    </row>
    <row r="29" spans="1:6" s="71" customFormat="1" ht="14.25" x14ac:dyDescent="0.2">
      <c r="A29" s="70">
        <f t="shared" si="0"/>
        <v>4</v>
      </c>
      <c r="B29" s="187">
        <v>6391</v>
      </c>
      <c r="C29" s="188" t="s">
        <v>310</v>
      </c>
      <c r="D29" s="186">
        <f>D30</f>
        <v>0</v>
      </c>
      <c r="E29" s="186">
        <f t="shared" ref="E29:F29" si="9">E30</f>
        <v>0</v>
      </c>
      <c r="F29" s="186">
        <f t="shared" si="9"/>
        <v>0</v>
      </c>
    </row>
    <row r="30" spans="1:6" s="71" customFormat="1" ht="14.25" x14ac:dyDescent="0.2">
      <c r="A30" s="70">
        <f t="shared" si="0"/>
        <v>5</v>
      </c>
      <c r="B30" s="187">
        <v>63911</v>
      </c>
      <c r="C30" s="188" t="s">
        <v>310</v>
      </c>
      <c r="D30" s="189"/>
      <c r="E30" s="189"/>
      <c r="F30" s="189"/>
    </row>
    <row r="31" spans="1:6" s="71" customFormat="1" ht="14.25" x14ac:dyDescent="0.2">
      <c r="A31" s="70">
        <f t="shared" si="0"/>
        <v>4</v>
      </c>
      <c r="B31" s="187">
        <v>3692</v>
      </c>
      <c r="C31" s="188" t="s">
        <v>311</v>
      </c>
      <c r="D31" s="186">
        <f>D32</f>
        <v>0</v>
      </c>
      <c r="E31" s="186">
        <f t="shared" ref="E31:F31" si="10">E32</f>
        <v>0</v>
      </c>
      <c r="F31" s="186">
        <f t="shared" si="10"/>
        <v>0</v>
      </c>
    </row>
    <row r="32" spans="1:6" s="71" customFormat="1" ht="14.25" x14ac:dyDescent="0.2">
      <c r="A32" s="70">
        <f t="shared" si="0"/>
        <v>5</v>
      </c>
      <c r="B32" s="187">
        <v>63921</v>
      </c>
      <c r="C32" s="188" t="s">
        <v>311</v>
      </c>
      <c r="D32" s="189"/>
      <c r="E32" s="189"/>
      <c r="F32" s="189"/>
    </row>
    <row r="33" spans="1:6" s="71" customFormat="1" ht="28.5" x14ac:dyDescent="0.2">
      <c r="A33" s="70">
        <f t="shared" si="0"/>
        <v>4</v>
      </c>
      <c r="B33" s="187">
        <v>6393</v>
      </c>
      <c r="C33" s="188" t="s">
        <v>312</v>
      </c>
      <c r="D33" s="186">
        <f>D34</f>
        <v>0</v>
      </c>
      <c r="E33" s="186">
        <f t="shared" ref="E33:F33" si="11">E34</f>
        <v>0</v>
      </c>
      <c r="F33" s="186">
        <f t="shared" si="11"/>
        <v>0</v>
      </c>
    </row>
    <row r="34" spans="1:6" s="71" customFormat="1" ht="28.5" x14ac:dyDescent="0.2">
      <c r="A34" s="70">
        <f t="shared" si="0"/>
        <v>5</v>
      </c>
      <c r="B34" s="187">
        <v>63931</v>
      </c>
      <c r="C34" s="188" t="s">
        <v>312</v>
      </c>
      <c r="D34" s="189"/>
      <c r="E34" s="189"/>
      <c r="F34" s="189"/>
    </row>
    <row r="35" spans="1:6" s="71" customFormat="1" ht="28.5" x14ac:dyDescent="0.2">
      <c r="A35" s="38">
        <f t="shared" si="0"/>
        <v>4</v>
      </c>
      <c r="B35" s="184">
        <v>6394</v>
      </c>
      <c r="C35" s="185" t="s">
        <v>313</v>
      </c>
      <c r="D35" s="186">
        <f>D36</f>
        <v>0</v>
      </c>
      <c r="E35" s="186">
        <f t="shared" ref="E35:F35" si="12">E36</f>
        <v>0</v>
      </c>
      <c r="F35" s="186">
        <f t="shared" si="12"/>
        <v>0</v>
      </c>
    </row>
    <row r="36" spans="1:6" s="71" customFormat="1" ht="28.5" x14ac:dyDescent="0.2">
      <c r="A36" s="70">
        <f t="shared" si="0"/>
        <v>5</v>
      </c>
      <c r="B36" s="187">
        <v>63941</v>
      </c>
      <c r="C36" s="188" t="s">
        <v>313</v>
      </c>
      <c r="D36" s="189"/>
      <c r="E36" s="189"/>
      <c r="F36" s="189"/>
    </row>
    <row r="37" spans="1:6" s="42" customFormat="1" ht="15" x14ac:dyDescent="0.25">
      <c r="A37" s="41">
        <f t="shared" si="0"/>
        <v>2</v>
      </c>
      <c r="B37" s="181">
        <v>64</v>
      </c>
      <c r="C37" s="182" t="s">
        <v>236</v>
      </c>
      <c r="D37" s="183">
        <f>D38+D46</f>
        <v>80</v>
      </c>
      <c r="E37" s="183">
        <f>E38+E46</f>
        <v>80</v>
      </c>
      <c r="F37" s="183">
        <f>F38+F46</f>
        <v>80</v>
      </c>
    </row>
    <row r="38" spans="1:6" s="42" customFormat="1" ht="15" x14ac:dyDescent="0.25">
      <c r="A38" s="41">
        <f t="shared" si="0"/>
        <v>3</v>
      </c>
      <c r="B38" s="181">
        <v>641</v>
      </c>
      <c r="C38" s="182" t="s">
        <v>237</v>
      </c>
      <c r="D38" s="183">
        <f>D39+D42+D44</f>
        <v>80</v>
      </c>
      <c r="E38" s="183">
        <f t="shared" ref="E38:F38" si="13">E39+E42+E44</f>
        <v>80</v>
      </c>
      <c r="F38" s="183">
        <f t="shared" si="13"/>
        <v>80</v>
      </c>
    </row>
    <row r="39" spans="1:6" s="46" customFormat="1" ht="14.25" x14ac:dyDescent="0.2">
      <c r="A39" s="38">
        <f t="shared" si="0"/>
        <v>4</v>
      </c>
      <c r="B39" s="184">
        <v>6413</v>
      </c>
      <c r="C39" s="185" t="s">
        <v>238</v>
      </c>
      <c r="D39" s="186">
        <f>D40+D41</f>
        <v>80</v>
      </c>
      <c r="E39" s="186">
        <f t="shared" ref="E39:F39" si="14">E40+E41</f>
        <v>80</v>
      </c>
      <c r="F39" s="186">
        <f t="shared" si="14"/>
        <v>80</v>
      </c>
    </row>
    <row r="40" spans="1:6" s="71" customFormat="1" ht="14.25" x14ac:dyDescent="0.2">
      <c r="A40" s="70">
        <f t="shared" si="0"/>
        <v>5</v>
      </c>
      <c r="B40" s="187">
        <v>64131</v>
      </c>
      <c r="C40" s="188" t="s">
        <v>239</v>
      </c>
      <c r="D40" s="189"/>
      <c r="E40" s="189"/>
      <c r="F40" s="189"/>
    </row>
    <row r="41" spans="1:6" s="71" customFormat="1" ht="14.25" x14ac:dyDescent="0.2">
      <c r="A41" s="70">
        <f t="shared" si="0"/>
        <v>5</v>
      </c>
      <c r="B41" s="187">
        <v>64132</v>
      </c>
      <c r="C41" s="188" t="s">
        <v>240</v>
      </c>
      <c r="D41" s="189">
        <v>80</v>
      </c>
      <c r="E41" s="189">
        <v>80</v>
      </c>
      <c r="F41" s="189">
        <v>80</v>
      </c>
    </row>
    <row r="42" spans="1:6" s="46" customFormat="1" ht="28.5" x14ac:dyDescent="0.2">
      <c r="A42" s="38">
        <f t="shared" si="0"/>
        <v>4</v>
      </c>
      <c r="B42" s="184">
        <v>6415</v>
      </c>
      <c r="C42" s="185" t="s">
        <v>241</v>
      </c>
      <c r="D42" s="186">
        <f>D43</f>
        <v>0</v>
      </c>
      <c r="E42" s="186">
        <f t="shared" ref="E42:F42" si="15">E43</f>
        <v>0</v>
      </c>
      <c r="F42" s="186">
        <f t="shared" si="15"/>
        <v>0</v>
      </c>
    </row>
    <row r="43" spans="1:6" s="71" customFormat="1" ht="14.25" x14ac:dyDescent="0.2">
      <c r="A43" s="70">
        <f t="shared" si="0"/>
        <v>5</v>
      </c>
      <c r="B43" s="187">
        <v>64151</v>
      </c>
      <c r="C43" s="188" t="s">
        <v>242</v>
      </c>
      <c r="D43" s="189"/>
      <c r="E43" s="189"/>
      <c r="F43" s="189"/>
    </row>
    <row r="44" spans="1:6" s="46" customFormat="1" ht="14.25" x14ac:dyDescent="0.2">
      <c r="A44" s="38">
        <f t="shared" si="0"/>
        <v>4</v>
      </c>
      <c r="B44" s="184">
        <v>6419</v>
      </c>
      <c r="C44" s="185" t="s">
        <v>243</v>
      </c>
      <c r="D44" s="186">
        <f>D45</f>
        <v>0</v>
      </c>
      <c r="E44" s="186">
        <f t="shared" ref="E44:F44" si="16">E45</f>
        <v>0</v>
      </c>
      <c r="F44" s="186">
        <f t="shared" si="16"/>
        <v>0</v>
      </c>
    </row>
    <row r="45" spans="1:6" s="71" customFormat="1" ht="14.25" x14ac:dyDescent="0.2">
      <c r="A45" s="70">
        <f t="shared" si="0"/>
        <v>5</v>
      </c>
      <c r="B45" s="187">
        <v>64199</v>
      </c>
      <c r="C45" s="188" t="s">
        <v>243</v>
      </c>
      <c r="D45" s="189"/>
      <c r="E45" s="189"/>
      <c r="F45" s="189"/>
    </row>
    <row r="46" spans="1:6" s="42" customFormat="1" ht="15" x14ac:dyDescent="0.25">
      <c r="A46" s="41">
        <f t="shared" si="0"/>
        <v>3</v>
      </c>
      <c r="B46" s="181">
        <v>642</v>
      </c>
      <c r="C46" s="182" t="s">
        <v>244</v>
      </c>
      <c r="D46" s="183">
        <f>D47+D49+D52</f>
        <v>0</v>
      </c>
      <c r="E46" s="183">
        <f t="shared" ref="E46:F46" si="17">E47+E49+E52</f>
        <v>0</v>
      </c>
      <c r="F46" s="183">
        <f t="shared" si="17"/>
        <v>0</v>
      </c>
    </row>
    <row r="47" spans="1:6" s="47" customFormat="1" ht="14.25" x14ac:dyDescent="0.2">
      <c r="A47" s="38">
        <f t="shared" si="0"/>
        <v>4</v>
      </c>
      <c r="B47" s="184">
        <v>6421</v>
      </c>
      <c r="C47" s="185" t="s">
        <v>245</v>
      </c>
      <c r="D47" s="190">
        <f>SUM(D48:D48)</f>
        <v>0</v>
      </c>
      <c r="E47" s="190">
        <f>SUM(E48:E48)</f>
        <v>0</v>
      </c>
      <c r="F47" s="190">
        <f>SUM(F48:F48)</f>
        <v>0</v>
      </c>
    </row>
    <row r="48" spans="1:6" s="72" customFormat="1" ht="28.5" x14ac:dyDescent="0.2">
      <c r="A48" s="70">
        <f t="shared" si="0"/>
        <v>5</v>
      </c>
      <c r="B48" s="187">
        <v>64219</v>
      </c>
      <c r="C48" s="188" t="s">
        <v>246</v>
      </c>
      <c r="D48" s="191"/>
      <c r="E48" s="191"/>
      <c r="F48" s="191"/>
    </row>
    <row r="49" spans="1:6" s="46" customFormat="1" ht="14.25" x14ac:dyDescent="0.2">
      <c r="A49" s="38">
        <f t="shared" si="0"/>
        <v>4</v>
      </c>
      <c r="B49" s="184">
        <v>6422</v>
      </c>
      <c r="C49" s="185" t="s">
        <v>247</v>
      </c>
      <c r="D49" s="186">
        <f>SUM(D50:D51)</f>
        <v>0</v>
      </c>
      <c r="E49" s="186">
        <f>SUM(E50:E51)</f>
        <v>0</v>
      </c>
      <c r="F49" s="186">
        <f>SUM(F50:F51)</f>
        <v>0</v>
      </c>
    </row>
    <row r="50" spans="1:6" s="71" customFormat="1" ht="14.25" x14ac:dyDescent="0.2">
      <c r="A50" s="70">
        <f t="shared" si="0"/>
        <v>5</v>
      </c>
      <c r="B50" s="187">
        <v>64225</v>
      </c>
      <c r="C50" s="188" t="s">
        <v>248</v>
      </c>
      <c r="D50" s="189"/>
      <c r="E50" s="189"/>
      <c r="F50" s="189"/>
    </row>
    <row r="51" spans="1:6" s="71" customFormat="1" ht="14.25" x14ac:dyDescent="0.2">
      <c r="A51" s="70">
        <f t="shared" si="0"/>
        <v>5</v>
      </c>
      <c r="B51" s="187">
        <v>64229</v>
      </c>
      <c r="C51" s="188" t="s">
        <v>249</v>
      </c>
      <c r="D51" s="192"/>
      <c r="E51" s="192"/>
      <c r="F51" s="192"/>
    </row>
    <row r="52" spans="1:6" s="46" customFormat="1" ht="14.25" x14ac:dyDescent="0.2">
      <c r="A52" s="38">
        <f t="shared" si="0"/>
        <v>4</v>
      </c>
      <c r="B52" s="184">
        <v>6429</v>
      </c>
      <c r="C52" s="185" t="s">
        <v>250</v>
      </c>
      <c r="D52" s="186">
        <f>D53</f>
        <v>0</v>
      </c>
      <c r="E52" s="186">
        <f t="shared" ref="E52:F52" si="18">E53</f>
        <v>0</v>
      </c>
      <c r="F52" s="186">
        <f t="shared" si="18"/>
        <v>0</v>
      </c>
    </row>
    <row r="53" spans="1:6" s="71" customFormat="1" ht="14.25" x14ac:dyDescent="0.2">
      <c r="A53" s="70">
        <f t="shared" si="0"/>
        <v>5</v>
      </c>
      <c r="B53" s="187">
        <v>64299</v>
      </c>
      <c r="C53" s="188" t="s">
        <v>250</v>
      </c>
      <c r="D53" s="189"/>
      <c r="E53" s="189"/>
      <c r="F53" s="189"/>
    </row>
    <row r="54" spans="1:6" s="42" customFormat="1" ht="30" x14ac:dyDescent="0.25">
      <c r="A54" s="41">
        <f t="shared" si="0"/>
        <v>2</v>
      </c>
      <c r="B54" s="181">
        <v>65</v>
      </c>
      <c r="C54" s="182" t="s">
        <v>251</v>
      </c>
      <c r="D54" s="183">
        <f>D55</f>
        <v>1235880</v>
      </c>
      <c r="E54" s="183">
        <f t="shared" ref="E54:F54" si="19">E55</f>
        <v>1235880</v>
      </c>
      <c r="F54" s="183">
        <f t="shared" si="19"/>
        <v>1235880</v>
      </c>
    </row>
    <row r="55" spans="1:6" s="42" customFormat="1" ht="15" x14ac:dyDescent="0.25">
      <c r="A55" s="41">
        <f t="shared" si="0"/>
        <v>3</v>
      </c>
      <c r="B55" s="181">
        <v>652</v>
      </c>
      <c r="C55" s="182" t="s">
        <v>252</v>
      </c>
      <c r="D55" s="183">
        <f>D56</f>
        <v>1235880</v>
      </c>
      <c r="E55" s="183">
        <f t="shared" ref="E55:F55" si="20">E56</f>
        <v>1235880</v>
      </c>
      <c r="F55" s="183">
        <f t="shared" si="20"/>
        <v>1235880</v>
      </c>
    </row>
    <row r="56" spans="1:6" s="46" customFormat="1" ht="14.25" x14ac:dyDescent="0.2">
      <c r="A56" s="38">
        <f t="shared" si="0"/>
        <v>4</v>
      </c>
      <c r="B56" s="184">
        <v>6526</v>
      </c>
      <c r="C56" s="185" t="s">
        <v>253</v>
      </c>
      <c r="D56" s="186">
        <v>1235880</v>
      </c>
      <c r="E56" s="186">
        <v>1235880</v>
      </c>
      <c r="F56" s="186">
        <v>1235880</v>
      </c>
    </row>
    <row r="57" spans="1:6" s="71" customFormat="1" ht="14.25" x14ac:dyDescent="0.2">
      <c r="A57" s="70">
        <f t="shared" si="0"/>
        <v>5</v>
      </c>
      <c r="B57" s="187">
        <v>65267</v>
      </c>
      <c r="C57" s="188" t="s">
        <v>254</v>
      </c>
      <c r="D57" s="189"/>
      <c r="E57" s="189"/>
      <c r="F57" s="189"/>
    </row>
    <row r="58" spans="1:6" s="71" customFormat="1" ht="14.25" x14ac:dyDescent="0.2">
      <c r="A58" s="70">
        <f t="shared" si="0"/>
        <v>5</v>
      </c>
      <c r="B58" s="187">
        <v>65268</v>
      </c>
      <c r="C58" s="188" t="s">
        <v>255</v>
      </c>
      <c r="D58" s="189"/>
      <c r="E58" s="189"/>
      <c r="F58" s="189"/>
    </row>
    <row r="59" spans="1:6" s="71" customFormat="1" ht="14.25" x14ac:dyDescent="0.2">
      <c r="A59" s="70">
        <f t="shared" si="0"/>
        <v>5</v>
      </c>
      <c r="B59" s="187">
        <v>65269</v>
      </c>
      <c r="C59" s="188" t="s">
        <v>256</v>
      </c>
      <c r="D59" s="189"/>
      <c r="E59" s="189"/>
      <c r="F59" s="189"/>
    </row>
    <row r="60" spans="1:6" s="42" customFormat="1" ht="30" x14ac:dyDescent="0.25">
      <c r="A60" s="41">
        <f t="shared" si="0"/>
        <v>2</v>
      </c>
      <c r="B60" s="181">
        <v>66</v>
      </c>
      <c r="C60" s="182" t="s">
        <v>257</v>
      </c>
      <c r="D60" s="183">
        <f>D61+D65</f>
        <v>667800</v>
      </c>
      <c r="E60" s="183">
        <f t="shared" ref="E60:F60" si="21">E61+E65</f>
        <v>667800</v>
      </c>
      <c r="F60" s="183">
        <f t="shared" si="21"/>
        <v>667800</v>
      </c>
    </row>
    <row r="61" spans="1:6" s="42" customFormat="1" ht="15" x14ac:dyDescent="0.25">
      <c r="A61" s="41">
        <f t="shared" si="0"/>
        <v>3</v>
      </c>
      <c r="B61" s="181">
        <v>661</v>
      </c>
      <c r="C61" s="182" t="s">
        <v>258</v>
      </c>
      <c r="D61" s="183">
        <f>D62+D63</f>
        <v>665800</v>
      </c>
      <c r="E61" s="183">
        <f>E62+E63</f>
        <v>665800</v>
      </c>
      <c r="F61" s="183">
        <f>F62+F63</f>
        <v>665800</v>
      </c>
    </row>
    <row r="62" spans="1:6" s="42" customFormat="1" ht="14.25" x14ac:dyDescent="0.2">
      <c r="A62" s="41">
        <f t="shared" si="0"/>
        <v>5</v>
      </c>
      <c r="B62" s="184">
        <v>66142</v>
      </c>
      <c r="C62" s="188" t="s">
        <v>367</v>
      </c>
      <c r="D62" s="189">
        <v>1800</v>
      </c>
      <c r="E62" s="189">
        <v>1800</v>
      </c>
      <c r="F62" s="189">
        <v>1800</v>
      </c>
    </row>
    <row r="63" spans="1:6" s="46" customFormat="1" ht="14.25" x14ac:dyDescent="0.2">
      <c r="A63" s="38">
        <f t="shared" si="0"/>
        <v>4</v>
      </c>
      <c r="B63" s="184">
        <v>6615</v>
      </c>
      <c r="C63" s="188" t="s">
        <v>259</v>
      </c>
      <c r="D63" s="186">
        <f>D64</f>
        <v>664000</v>
      </c>
      <c r="E63" s="186">
        <f t="shared" ref="E63:F63" si="22">E64</f>
        <v>664000</v>
      </c>
      <c r="F63" s="186">
        <f t="shared" si="22"/>
        <v>664000</v>
      </c>
    </row>
    <row r="64" spans="1:6" s="71" customFormat="1" ht="14.25" x14ac:dyDescent="0.2">
      <c r="A64" s="70">
        <f t="shared" si="0"/>
        <v>5</v>
      </c>
      <c r="B64" s="187">
        <v>66151</v>
      </c>
      <c r="C64" s="188" t="s">
        <v>259</v>
      </c>
      <c r="D64" s="189">
        <v>664000</v>
      </c>
      <c r="E64" s="189">
        <v>664000</v>
      </c>
      <c r="F64" s="189">
        <v>664000</v>
      </c>
    </row>
    <row r="65" spans="1:6" s="42" customFormat="1" ht="15" x14ac:dyDescent="0.25">
      <c r="A65" s="41">
        <f t="shared" si="0"/>
        <v>3</v>
      </c>
      <c r="B65" s="181">
        <v>663</v>
      </c>
      <c r="C65" s="182" t="s">
        <v>260</v>
      </c>
      <c r="D65" s="183">
        <f>D66+D68</f>
        <v>2000</v>
      </c>
      <c r="E65" s="183">
        <f t="shared" ref="E65:F65" si="23">E66+E68</f>
        <v>2000</v>
      </c>
      <c r="F65" s="183">
        <f t="shared" si="23"/>
        <v>2000</v>
      </c>
    </row>
    <row r="66" spans="1:6" s="46" customFormat="1" ht="14.25" x14ac:dyDescent="0.2">
      <c r="A66" s="38">
        <f t="shared" si="0"/>
        <v>4</v>
      </c>
      <c r="B66" s="184">
        <v>6631</v>
      </c>
      <c r="C66" s="185" t="s">
        <v>261</v>
      </c>
      <c r="D66" s="186">
        <f>D67</f>
        <v>2000</v>
      </c>
      <c r="E66" s="186">
        <f t="shared" ref="E66:F66" si="24">E67</f>
        <v>2000</v>
      </c>
      <c r="F66" s="186">
        <f t="shared" si="24"/>
        <v>2000</v>
      </c>
    </row>
    <row r="67" spans="1:6" s="71" customFormat="1" ht="14.25" x14ac:dyDescent="0.2">
      <c r="A67" s="70">
        <f t="shared" si="0"/>
        <v>5</v>
      </c>
      <c r="B67" s="187">
        <v>66314</v>
      </c>
      <c r="C67" s="188" t="s">
        <v>262</v>
      </c>
      <c r="D67" s="189">
        <v>2000</v>
      </c>
      <c r="E67" s="189">
        <v>2000</v>
      </c>
      <c r="F67" s="189">
        <v>2000</v>
      </c>
    </row>
    <row r="68" spans="1:6" s="46" customFormat="1" ht="14.25" x14ac:dyDescent="0.2">
      <c r="A68" s="38">
        <f t="shared" si="0"/>
        <v>4</v>
      </c>
      <c r="B68" s="184">
        <v>6632</v>
      </c>
      <c r="C68" s="185" t="s">
        <v>263</v>
      </c>
      <c r="D68" s="186">
        <f>D69</f>
        <v>0</v>
      </c>
      <c r="E68" s="186">
        <f t="shared" ref="E68:F68" si="25">E69</f>
        <v>0</v>
      </c>
      <c r="F68" s="186">
        <f t="shared" si="25"/>
        <v>0</v>
      </c>
    </row>
    <row r="69" spans="1:6" s="71" customFormat="1" ht="14.25" x14ac:dyDescent="0.2">
      <c r="A69" s="70">
        <f t="shared" si="0"/>
        <v>5</v>
      </c>
      <c r="B69" s="187">
        <v>66322</v>
      </c>
      <c r="C69" s="188" t="s">
        <v>264</v>
      </c>
      <c r="D69" s="189"/>
      <c r="E69" s="189"/>
      <c r="F69" s="189"/>
    </row>
    <row r="70" spans="1:6" s="42" customFormat="1" ht="30" x14ac:dyDescent="0.25">
      <c r="A70" s="41">
        <f t="shared" si="0"/>
        <v>2</v>
      </c>
      <c r="B70" s="181">
        <v>67</v>
      </c>
      <c r="C70" s="182" t="s">
        <v>265</v>
      </c>
      <c r="D70" s="183">
        <f>D71+D78</f>
        <v>1051900</v>
      </c>
      <c r="E70" s="183">
        <f t="shared" ref="E70:F70" si="26">E71+E78</f>
        <v>1051900</v>
      </c>
      <c r="F70" s="183">
        <f t="shared" si="26"/>
        <v>1051900</v>
      </c>
    </row>
    <row r="71" spans="1:6" s="42" customFormat="1" ht="30" x14ac:dyDescent="0.25">
      <c r="A71" s="41">
        <f t="shared" si="0"/>
        <v>3</v>
      </c>
      <c r="B71" s="181">
        <v>671</v>
      </c>
      <c r="C71" s="182" t="s">
        <v>266</v>
      </c>
      <c r="D71" s="183">
        <f>D72+D74+D76</f>
        <v>1051900</v>
      </c>
      <c r="E71" s="183">
        <f t="shared" ref="E71:F71" si="27">E72+E74+E76</f>
        <v>1051900</v>
      </c>
      <c r="F71" s="183">
        <f t="shared" si="27"/>
        <v>1051900</v>
      </c>
    </row>
    <row r="72" spans="1:6" s="46" customFormat="1" ht="14.25" x14ac:dyDescent="0.2">
      <c r="A72" s="38">
        <f t="shared" si="0"/>
        <v>4</v>
      </c>
      <c r="B72" s="184">
        <v>6711</v>
      </c>
      <c r="C72" s="185" t="s">
        <v>267</v>
      </c>
      <c r="D72" s="186">
        <f>SUM(D73)</f>
        <v>1051900</v>
      </c>
      <c r="E72" s="186">
        <f t="shared" ref="E72:F72" si="28">SUM(E73)</f>
        <v>1051900</v>
      </c>
      <c r="F72" s="186">
        <f t="shared" si="28"/>
        <v>1051900</v>
      </c>
    </row>
    <row r="73" spans="1:6" s="71" customFormat="1" ht="14.25" x14ac:dyDescent="0.2">
      <c r="A73" s="70">
        <f t="shared" si="0"/>
        <v>5</v>
      </c>
      <c r="B73" s="187">
        <v>67111</v>
      </c>
      <c r="C73" s="188" t="s">
        <v>267</v>
      </c>
      <c r="D73" s="189">
        <v>1051900</v>
      </c>
      <c r="E73" s="189">
        <v>1051900</v>
      </c>
      <c r="F73" s="189">
        <v>1051900</v>
      </c>
    </row>
    <row r="74" spans="1:6" s="46" customFormat="1" ht="28.5" x14ac:dyDescent="0.2">
      <c r="A74" s="38">
        <f t="shared" si="0"/>
        <v>4</v>
      </c>
      <c r="B74" s="184">
        <v>6712</v>
      </c>
      <c r="C74" s="185" t="s">
        <v>268</v>
      </c>
      <c r="D74" s="186">
        <f>SUM(D75)</f>
        <v>0</v>
      </c>
      <c r="E74" s="186">
        <f t="shared" ref="E74:F74" si="29">SUM(E75)</f>
        <v>0</v>
      </c>
      <c r="F74" s="186">
        <f t="shared" si="29"/>
        <v>0</v>
      </c>
    </row>
    <row r="75" spans="1:6" s="71" customFormat="1" ht="28.5" x14ac:dyDescent="0.2">
      <c r="A75" s="70">
        <f t="shared" si="0"/>
        <v>5</v>
      </c>
      <c r="B75" s="187">
        <v>67121</v>
      </c>
      <c r="C75" s="188" t="s">
        <v>268</v>
      </c>
      <c r="D75" s="189"/>
      <c r="E75" s="189"/>
      <c r="F75" s="189"/>
    </row>
    <row r="76" spans="1:6" s="46" customFormat="1" ht="28.5" x14ac:dyDescent="0.2">
      <c r="A76" s="38">
        <f t="shared" ref="A76:A105" si="30">LEN(B76)</f>
        <v>4</v>
      </c>
      <c r="B76" s="184">
        <v>6714</v>
      </c>
      <c r="C76" s="185" t="s">
        <v>269</v>
      </c>
      <c r="D76" s="186">
        <f>SUM(D77)</f>
        <v>0</v>
      </c>
      <c r="E76" s="186">
        <f t="shared" ref="E76:F76" si="31">SUM(E77)</f>
        <v>0</v>
      </c>
      <c r="F76" s="186">
        <f t="shared" si="31"/>
        <v>0</v>
      </c>
    </row>
    <row r="77" spans="1:6" s="71" customFormat="1" ht="28.5" x14ac:dyDescent="0.2">
      <c r="A77" s="70">
        <f t="shared" si="30"/>
        <v>5</v>
      </c>
      <c r="B77" s="187">
        <v>67141</v>
      </c>
      <c r="C77" s="188" t="s">
        <v>269</v>
      </c>
      <c r="D77" s="189"/>
      <c r="E77" s="189"/>
      <c r="F77" s="189"/>
    </row>
    <row r="78" spans="1:6" s="42" customFormat="1" ht="15" x14ac:dyDescent="0.25">
      <c r="A78" s="41">
        <f t="shared" si="30"/>
        <v>3</v>
      </c>
      <c r="B78" s="181">
        <v>673</v>
      </c>
      <c r="C78" s="182" t="s">
        <v>270</v>
      </c>
      <c r="D78" s="183">
        <f>SUM(D79)</f>
        <v>0</v>
      </c>
      <c r="E78" s="183">
        <f t="shared" ref="E78:F79" si="32">SUM(E79)</f>
        <v>0</v>
      </c>
      <c r="F78" s="183">
        <f t="shared" si="32"/>
        <v>0</v>
      </c>
    </row>
    <row r="79" spans="1:6" s="46" customFormat="1" ht="14.25" x14ac:dyDescent="0.2">
      <c r="A79" s="38">
        <f t="shared" si="30"/>
        <v>4</v>
      </c>
      <c r="B79" s="184">
        <v>6731</v>
      </c>
      <c r="C79" s="185" t="s">
        <v>270</v>
      </c>
      <c r="D79" s="186">
        <f>SUM(D80)</f>
        <v>0</v>
      </c>
      <c r="E79" s="186">
        <f t="shared" si="32"/>
        <v>0</v>
      </c>
      <c r="F79" s="186">
        <f t="shared" si="32"/>
        <v>0</v>
      </c>
    </row>
    <row r="80" spans="1:6" s="71" customFormat="1" ht="14.25" x14ac:dyDescent="0.2">
      <c r="A80" s="70">
        <f t="shared" si="30"/>
        <v>5</v>
      </c>
      <c r="B80" s="187">
        <v>67311</v>
      </c>
      <c r="C80" s="188" t="s">
        <v>270</v>
      </c>
      <c r="D80" s="189"/>
      <c r="E80" s="189"/>
      <c r="F80" s="189"/>
    </row>
    <row r="81" spans="1:6" s="42" customFormat="1" ht="15" x14ac:dyDescent="0.25">
      <c r="A81" s="41">
        <f t="shared" si="30"/>
        <v>2</v>
      </c>
      <c r="B81" s="181">
        <v>68</v>
      </c>
      <c r="C81" s="182" t="s">
        <v>271</v>
      </c>
      <c r="D81" s="183">
        <f>D82</f>
        <v>0</v>
      </c>
      <c r="E81" s="183">
        <f t="shared" ref="E81:F81" si="33">E82</f>
        <v>0</v>
      </c>
      <c r="F81" s="183">
        <f t="shared" si="33"/>
        <v>0</v>
      </c>
    </row>
    <row r="82" spans="1:6" s="42" customFormat="1" ht="15" x14ac:dyDescent="0.25">
      <c r="A82" s="41">
        <f t="shared" si="30"/>
        <v>3</v>
      </c>
      <c r="B82" s="181">
        <v>683</v>
      </c>
      <c r="C82" s="182" t="s">
        <v>272</v>
      </c>
      <c r="D82" s="183">
        <f>D83</f>
        <v>0</v>
      </c>
      <c r="E82" s="183">
        <f t="shared" ref="E82:F82" si="34">E83</f>
        <v>0</v>
      </c>
      <c r="F82" s="183">
        <f t="shared" si="34"/>
        <v>0</v>
      </c>
    </row>
    <row r="83" spans="1:6" s="46" customFormat="1" ht="14.25" x14ac:dyDescent="0.2">
      <c r="A83" s="38">
        <f t="shared" si="30"/>
        <v>4</v>
      </c>
      <c r="B83" s="184">
        <v>6831</v>
      </c>
      <c r="C83" s="185" t="s">
        <v>272</v>
      </c>
      <c r="D83" s="186">
        <f>SUM(D84)</f>
        <v>0</v>
      </c>
      <c r="E83" s="186">
        <f t="shared" ref="E83:F83" si="35">SUM(E84)</f>
        <v>0</v>
      </c>
      <c r="F83" s="186">
        <f t="shared" si="35"/>
        <v>0</v>
      </c>
    </row>
    <row r="84" spans="1:6" s="71" customFormat="1" ht="14.25" x14ac:dyDescent="0.2">
      <c r="A84" s="70">
        <f t="shared" si="30"/>
        <v>5</v>
      </c>
      <c r="B84" s="187">
        <v>68311</v>
      </c>
      <c r="C84" s="188" t="s">
        <v>272</v>
      </c>
      <c r="D84" s="189"/>
      <c r="E84" s="189"/>
      <c r="F84" s="189"/>
    </row>
    <row r="85" spans="1:6" s="40" customFormat="1" ht="15" x14ac:dyDescent="0.25">
      <c r="A85" s="39">
        <f t="shared" si="30"/>
        <v>1</v>
      </c>
      <c r="B85" s="181">
        <v>7</v>
      </c>
      <c r="C85" s="182" t="s">
        <v>273</v>
      </c>
      <c r="D85" s="183">
        <f>D86+D90</f>
        <v>0</v>
      </c>
      <c r="E85" s="183">
        <f t="shared" ref="E85:F85" si="36">E86+E90</f>
        <v>0</v>
      </c>
      <c r="F85" s="183">
        <f t="shared" si="36"/>
        <v>0</v>
      </c>
    </row>
    <row r="86" spans="1:6" s="42" customFormat="1" ht="15" x14ac:dyDescent="0.25">
      <c r="A86" s="41">
        <f t="shared" si="30"/>
        <v>2</v>
      </c>
      <c r="B86" s="181">
        <v>71</v>
      </c>
      <c r="C86" s="182" t="s">
        <v>274</v>
      </c>
      <c r="D86" s="183">
        <f>D87</f>
        <v>0</v>
      </c>
      <c r="E86" s="183">
        <f t="shared" ref="E86:F88" si="37">E87</f>
        <v>0</v>
      </c>
      <c r="F86" s="183">
        <f t="shared" si="37"/>
        <v>0</v>
      </c>
    </row>
    <row r="87" spans="1:6" s="42" customFormat="1" ht="15" x14ac:dyDescent="0.25">
      <c r="A87" s="41">
        <f t="shared" si="30"/>
        <v>3</v>
      </c>
      <c r="B87" s="181">
        <v>711</v>
      </c>
      <c r="C87" s="182" t="s">
        <v>275</v>
      </c>
      <c r="D87" s="183">
        <f>D88</f>
        <v>0</v>
      </c>
      <c r="E87" s="183">
        <f t="shared" si="37"/>
        <v>0</v>
      </c>
      <c r="F87" s="183">
        <f t="shared" si="37"/>
        <v>0</v>
      </c>
    </row>
    <row r="88" spans="1:6" s="46" customFormat="1" ht="14.25" x14ac:dyDescent="0.2">
      <c r="A88" s="38">
        <f t="shared" si="30"/>
        <v>4</v>
      </c>
      <c r="B88" s="184">
        <v>7111</v>
      </c>
      <c r="C88" s="185" t="s">
        <v>152</v>
      </c>
      <c r="D88" s="186">
        <f>D89</f>
        <v>0</v>
      </c>
      <c r="E88" s="186">
        <f t="shared" si="37"/>
        <v>0</v>
      </c>
      <c r="F88" s="186">
        <f t="shared" si="37"/>
        <v>0</v>
      </c>
    </row>
    <row r="89" spans="1:6" s="71" customFormat="1" ht="14.25" x14ac:dyDescent="0.2">
      <c r="A89" s="70">
        <f t="shared" si="30"/>
        <v>5</v>
      </c>
      <c r="B89" s="187">
        <v>71111</v>
      </c>
      <c r="C89" s="188" t="s">
        <v>276</v>
      </c>
      <c r="D89" s="192"/>
      <c r="E89" s="192"/>
      <c r="F89" s="192"/>
    </row>
    <row r="90" spans="1:6" s="42" customFormat="1" ht="15" x14ac:dyDescent="0.25">
      <c r="A90" s="41">
        <f t="shared" si="30"/>
        <v>2</v>
      </c>
      <c r="B90" s="181">
        <v>72</v>
      </c>
      <c r="C90" s="182" t="s">
        <v>277</v>
      </c>
      <c r="D90" s="183">
        <f>D91+D96</f>
        <v>0</v>
      </c>
      <c r="E90" s="183">
        <f t="shared" ref="E90:F90" si="38">E91+E96</f>
        <v>0</v>
      </c>
      <c r="F90" s="183">
        <f t="shared" si="38"/>
        <v>0</v>
      </c>
    </row>
    <row r="91" spans="1:6" s="42" customFormat="1" ht="15" x14ac:dyDescent="0.25">
      <c r="A91" s="41">
        <f t="shared" si="30"/>
        <v>3</v>
      </c>
      <c r="B91" s="181">
        <v>721</v>
      </c>
      <c r="C91" s="182" t="s">
        <v>278</v>
      </c>
      <c r="D91" s="183">
        <f>D92+D94</f>
        <v>0</v>
      </c>
      <c r="E91" s="183">
        <f t="shared" ref="E91:F91" si="39">E92+E94</f>
        <v>0</v>
      </c>
      <c r="F91" s="183">
        <f t="shared" si="39"/>
        <v>0</v>
      </c>
    </row>
    <row r="92" spans="1:6" s="46" customFormat="1" ht="14.25" x14ac:dyDescent="0.2">
      <c r="A92" s="38">
        <f t="shared" si="30"/>
        <v>4</v>
      </c>
      <c r="B92" s="184">
        <v>7211</v>
      </c>
      <c r="C92" s="185" t="s">
        <v>279</v>
      </c>
      <c r="D92" s="186">
        <f>D93</f>
        <v>0</v>
      </c>
      <c r="E92" s="186">
        <f t="shared" ref="E92:F92" si="40">E93</f>
        <v>0</v>
      </c>
      <c r="F92" s="186">
        <f t="shared" si="40"/>
        <v>0</v>
      </c>
    </row>
    <row r="93" spans="1:6" s="71" customFormat="1" ht="14.25" x14ac:dyDescent="0.2">
      <c r="A93" s="70">
        <f t="shared" si="30"/>
        <v>5</v>
      </c>
      <c r="B93" s="187">
        <v>72119</v>
      </c>
      <c r="C93" s="188" t="s">
        <v>280</v>
      </c>
      <c r="D93" s="189"/>
      <c r="E93" s="189"/>
      <c r="F93" s="189"/>
    </row>
    <row r="94" spans="1:6" s="46" customFormat="1" ht="14.25" x14ac:dyDescent="0.2">
      <c r="A94" s="38">
        <f t="shared" si="30"/>
        <v>4</v>
      </c>
      <c r="B94" s="184">
        <v>7212</v>
      </c>
      <c r="C94" s="185" t="s">
        <v>164</v>
      </c>
      <c r="D94" s="186">
        <f>D95</f>
        <v>0</v>
      </c>
      <c r="E94" s="186">
        <f t="shared" ref="E94:F94" si="41">E95</f>
        <v>0</v>
      </c>
      <c r="F94" s="186">
        <f t="shared" si="41"/>
        <v>0</v>
      </c>
    </row>
    <row r="95" spans="1:6" s="71" customFormat="1" ht="14.25" x14ac:dyDescent="0.2">
      <c r="A95" s="70">
        <f t="shared" si="30"/>
        <v>5</v>
      </c>
      <c r="B95" s="187">
        <v>72121</v>
      </c>
      <c r="C95" s="188" t="s">
        <v>281</v>
      </c>
      <c r="D95" s="189"/>
      <c r="E95" s="189"/>
      <c r="F95" s="189"/>
    </row>
    <row r="96" spans="1:6" s="42" customFormat="1" ht="15" x14ac:dyDescent="0.25">
      <c r="A96" s="41">
        <f t="shared" si="30"/>
        <v>3</v>
      </c>
      <c r="B96" s="181">
        <v>723</v>
      </c>
      <c r="C96" s="182" t="s">
        <v>282</v>
      </c>
      <c r="D96" s="183">
        <f>D97</f>
        <v>0</v>
      </c>
      <c r="E96" s="183">
        <f t="shared" ref="E96:F97" si="42">E97</f>
        <v>0</v>
      </c>
      <c r="F96" s="183">
        <f t="shared" si="42"/>
        <v>0</v>
      </c>
    </row>
    <row r="97" spans="1:6" s="46" customFormat="1" ht="14.25" x14ac:dyDescent="0.2">
      <c r="A97" s="38">
        <f t="shared" si="30"/>
        <v>4</v>
      </c>
      <c r="B97" s="184">
        <v>7231</v>
      </c>
      <c r="C97" s="185" t="s">
        <v>182</v>
      </c>
      <c r="D97" s="186">
        <f>D98</f>
        <v>0</v>
      </c>
      <c r="E97" s="186">
        <f t="shared" si="42"/>
        <v>0</v>
      </c>
      <c r="F97" s="186">
        <f t="shared" si="42"/>
        <v>0</v>
      </c>
    </row>
    <row r="98" spans="1:6" s="71" customFormat="1" ht="14.25" x14ac:dyDescent="0.2">
      <c r="A98" s="70">
        <f t="shared" si="30"/>
        <v>5</v>
      </c>
      <c r="B98" s="187">
        <v>72311</v>
      </c>
      <c r="C98" s="188" t="s">
        <v>283</v>
      </c>
      <c r="D98" s="189"/>
      <c r="E98" s="189"/>
      <c r="F98" s="189"/>
    </row>
    <row r="99" spans="1:6" s="40" customFormat="1" ht="15" x14ac:dyDescent="0.25">
      <c r="A99" s="39">
        <f t="shared" si="30"/>
        <v>1</v>
      </c>
      <c r="B99" s="181">
        <v>8</v>
      </c>
      <c r="C99" s="182" t="s">
        <v>284</v>
      </c>
      <c r="D99" s="183">
        <f>D100</f>
        <v>0</v>
      </c>
      <c r="E99" s="183">
        <f t="shared" ref="E99:F99" si="43">E100</f>
        <v>0</v>
      </c>
      <c r="F99" s="183">
        <f t="shared" si="43"/>
        <v>0</v>
      </c>
    </row>
    <row r="100" spans="1:6" s="42" customFormat="1" ht="15" x14ac:dyDescent="0.25">
      <c r="A100" s="41">
        <f t="shared" si="30"/>
        <v>2</v>
      </c>
      <c r="B100" s="181">
        <v>84</v>
      </c>
      <c r="C100" s="182" t="s">
        <v>285</v>
      </c>
      <c r="D100" s="183">
        <f>D101+D103</f>
        <v>0</v>
      </c>
      <c r="E100" s="183">
        <f t="shared" ref="E100:F100" si="44">E101+E103</f>
        <v>0</v>
      </c>
      <c r="F100" s="183">
        <f t="shared" si="44"/>
        <v>0</v>
      </c>
    </row>
    <row r="101" spans="1:6" s="42" customFormat="1" ht="30" x14ac:dyDescent="0.25">
      <c r="A101" s="41">
        <f t="shared" si="30"/>
        <v>3</v>
      </c>
      <c r="B101" s="181">
        <v>844</v>
      </c>
      <c r="C101" s="182" t="s">
        <v>286</v>
      </c>
      <c r="D101" s="183">
        <f>D102</f>
        <v>0</v>
      </c>
      <c r="E101" s="183">
        <f t="shared" ref="E101:F101" si="45">E102</f>
        <v>0</v>
      </c>
      <c r="F101" s="183">
        <f t="shared" si="45"/>
        <v>0</v>
      </c>
    </row>
    <row r="102" spans="1:6" s="46" customFormat="1" ht="14.25" x14ac:dyDescent="0.2">
      <c r="A102" s="38">
        <f t="shared" si="30"/>
        <v>4</v>
      </c>
      <c r="B102" s="184">
        <v>8443</v>
      </c>
      <c r="C102" s="185" t="s">
        <v>287</v>
      </c>
      <c r="D102" s="186"/>
      <c r="E102" s="186"/>
      <c r="F102" s="186"/>
    </row>
    <row r="103" spans="1:6" s="42" customFormat="1" ht="15" x14ac:dyDescent="0.25">
      <c r="A103" s="41">
        <f t="shared" si="30"/>
        <v>3</v>
      </c>
      <c r="B103" s="181">
        <v>847</v>
      </c>
      <c r="C103" s="182" t="s">
        <v>288</v>
      </c>
      <c r="D103" s="183">
        <f>D104</f>
        <v>0</v>
      </c>
      <c r="E103" s="183">
        <f t="shared" ref="E103:F104" si="46">E104</f>
        <v>0</v>
      </c>
      <c r="F103" s="183">
        <f t="shared" si="46"/>
        <v>0</v>
      </c>
    </row>
    <row r="104" spans="1:6" s="46" customFormat="1" ht="14.25" x14ac:dyDescent="0.2">
      <c r="A104" s="38">
        <f t="shared" si="30"/>
        <v>4</v>
      </c>
      <c r="B104" s="184">
        <v>8471</v>
      </c>
      <c r="C104" s="185" t="s">
        <v>289</v>
      </c>
      <c r="D104" s="186">
        <f>D105</f>
        <v>0</v>
      </c>
      <c r="E104" s="186">
        <f t="shared" si="46"/>
        <v>0</v>
      </c>
      <c r="F104" s="186">
        <f t="shared" si="46"/>
        <v>0</v>
      </c>
    </row>
    <row r="105" spans="1:6" s="71" customFormat="1" ht="14.25" x14ac:dyDescent="0.2">
      <c r="A105" s="70">
        <f t="shared" si="30"/>
        <v>5</v>
      </c>
      <c r="B105" s="187">
        <v>84712</v>
      </c>
      <c r="C105" s="188" t="s">
        <v>290</v>
      </c>
      <c r="D105" s="189"/>
      <c r="E105" s="189"/>
      <c r="F105" s="189"/>
    </row>
  </sheetData>
  <autoFilter ref="A2:F105"/>
  <mergeCells count="1">
    <mergeCell ref="C1:F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showGridLines="0" topLeftCell="B1" zoomScaleNormal="100" workbookViewId="0">
      <selection activeCell="B2" sqref="B2"/>
    </sheetView>
  </sheetViews>
  <sheetFormatPr defaultColWidth="9.140625" defaultRowHeight="12" x14ac:dyDescent="0.2"/>
  <cols>
    <col min="1" max="1" width="0" style="44" hidden="1" customWidth="1"/>
    <col min="2" max="2" width="15.5703125" style="44" customWidth="1"/>
    <col min="3" max="3" width="54.7109375" style="48" customWidth="1"/>
    <col min="4" max="6" width="14.7109375" style="51" customWidth="1"/>
    <col min="7" max="16384" width="9.140625" style="44"/>
  </cols>
  <sheetData>
    <row r="1" spans="1:6" ht="12.75" thickBot="1" x14ac:dyDescent="0.25">
      <c r="C1" s="223"/>
      <c r="D1" s="224"/>
      <c r="E1" s="224"/>
      <c r="F1" s="224"/>
    </row>
    <row r="2" spans="1:6" ht="26.25" thickBot="1" x14ac:dyDescent="0.25">
      <c r="A2" s="44" t="s">
        <v>40</v>
      </c>
      <c r="B2" s="45" t="s">
        <v>42</v>
      </c>
      <c r="C2" s="74" t="s">
        <v>19</v>
      </c>
      <c r="D2" s="45" t="s">
        <v>338</v>
      </c>
      <c r="E2" s="45" t="s">
        <v>331</v>
      </c>
      <c r="F2" s="45" t="s">
        <v>339</v>
      </c>
    </row>
    <row r="3" spans="1:6" ht="12.75" x14ac:dyDescent="0.2">
      <c r="A3" s="44">
        <f>LEN(B3)</f>
        <v>1</v>
      </c>
      <c r="B3" s="49" t="s">
        <v>51</v>
      </c>
      <c r="C3" s="75" t="s">
        <v>52</v>
      </c>
      <c r="D3" s="50">
        <f>D4+D14+D47+D55+D61+D66</f>
        <v>6214969.5999999996</v>
      </c>
      <c r="E3" s="50">
        <f>E4+E14+E47+E55+E61+E66</f>
        <v>6207265</v>
      </c>
      <c r="F3" s="50">
        <f>F4+F14+F47+F55+F61+F66</f>
        <v>6207265</v>
      </c>
    </row>
    <row r="4" spans="1:6" ht="12.75" x14ac:dyDescent="0.2">
      <c r="A4" s="44">
        <f t="shared" ref="A4:A54" si="0">LEN(B4)</f>
        <v>2</v>
      </c>
      <c r="B4" s="49" t="s">
        <v>53</v>
      </c>
      <c r="C4" s="75" t="s">
        <v>21</v>
      </c>
      <c r="D4" s="50">
        <f>+D5+D9+D11</f>
        <v>3384810</v>
      </c>
      <c r="E4" s="50">
        <f>+E5+E9+E11</f>
        <v>3384810</v>
      </c>
      <c r="F4" s="50">
        <f>+F5+F9+F11</f>
        <v>3384810</v>
      </c>
    </row>
    <row r="5" spans="1:6" ht="12.75" x14ac:dyDescent="0.2">
      <c r="A5" s="44">
        <f t="shared" si="0"/>
        <v>3</v>
      </c>
      <c r="B5" s="144" t="s">
        <v>54</v>
      </c>
      <c r="C5" s="75" t="s">
        <v>22</v>
      </c>
      <c r="D5" s="50">
        <f>D6+D7+D8</f>
        <v>2842000</v>
      </c>
      <c r="E5" s="50">
        <f>E6+E7+E8</f>
        <v>2842000</v>
      </c>
      <c r="F5" s="50">
        <f>F6+F7+F8</f>
        <v>2842000</v>
      </c>
    </row>
    <row r="6" spans="1:6" ht="12.75" x14ac:dyDescent="0.2">
      <c r="A6" s="44">
        <f t="shared" si="0"/>
        <v>4</v>
      </c>
      <c r="B6" s="145" t="s">
        <v>55</v>
      </c>
      <c r="C6" s="146" t="s">
        <v>43</v>
      </c>
      <c r="D6" s="113">
        <v>2842000</v>
      </c>
      <c r="E6" s="113">
        <v>2842000</v>
      </c>
      <c r="F6" s="113">
        <v>2842000</v>
      </c>
    </row>
    <row r="7" spans="1:6" ht="12.75" x14ac:dyDescent="0.2">
      <c r="A7" s="44">
        <f t="shared" si="0"/>
        <v>4</v>
      </c>
      <c r="B7" s="145" t="s">
        <v>56</v>
      </c>
      <c r="C7" s="146" t="s">
        <v>57</v>
      </c>
      <c r="D7" s="139">
        <v>0</v>
      </c>
      <c r="E7" s="139">
        <v>0</v>
      </c>
      <c r="F7" s="139">
        <v>0</v>
      </c>
    </row>
    <row r="8" spans="1:6" ht="12.75" x14ac:dyDescent="0.2">
      <c r="A8" s="44">
        <f t="shared" si="0"/>
        <v>4</v>
      </c>
      <c r="B8" s="145" t="s">
        <v>58</v>
      </c>
      <c r="C8" s="146" t="s">
        <v>59</v>
      </c>
      <c r="D8" s="139">
        <v>0</v>
      </c>
      <c r="E8" s="139">
        <v>0</v>
      </c>
      <c r="F8" s="139">
        <v>0</v>
      </c>
    </row>
    <row r="9" spans="1:6" ht="12.75" x14ac:dyDescent="0.2">
      <c r="A9" s="44">
        <f t="shared" si="0"/>
        <v>3</v>
      </c>
      <c r="B9" s="144">
        <v>312</v>
      </c>
      <c r="C9" s="75" t="s">
        <v>23</v>
      </c>
      <c r="D9" s="50">
        <f>D10</f>
        <v>73775</v>
      </c>
      <c r="E9" s="50">
        <f>E10</f>
        <v>73775</v>
      </c>
      <c r="F9" s="50">
        <f>F10</f>
        <v>73775</v>
      </c>
    </row>
    <row r="10" spans="1:6" ht="12.75" x14ac:dyDescent="0.2">
      <c r="A10" s="44">
        <f t="shared" si="0"/>
        <v>4</v>
      </c>
      <c r="B10" s="145" t="s">
        <v>60</v>
      </c>
      <c r="C10" s="146" t="s">
        <v>23</v>
      </c>
      <c r="D10" s="113">
        <v>73775</v>
      </c>
      <c r="E10" s="113">
        <v>73775</v>
      </c>
      <c r="F10" s="113">
        <v>73775</v>
      </c>
    </row>
    <row r="11" spans="1:6" ht="12.75" x14ac:dyDescent="0.2">
      <c r="A11" s="44">
        <f t="shared" si="0"/>
        <v>3</v>
      </c>
      <c r="B11" s="144">
        <v>313</v>
      </c>
      <c r="C11" s="75" t="s">
        <v>24</v>
      </c>
      <c r="D11" s="50">
        <f>D12+D13</f>
        <v>469035</v>
      </c>
      <c r="E11" s="50">
        <f>E12+E13</f>
        <v>469035</v>
      </c>
      <c r="F11" s="50">
        <f>F12+F13</f>
        <v>469035</v>
      </c>
    </row>
    <row r="12" spans="1:6" ht="12.75" x14ac:dyDescent="0.2">
      <c r="A12" s="44">
        <f t="shared" si="0"/>
        <v>4</v>
      </c>
      <c r="B12" s="145" t="s">
        <v>61</v>
      </c>
      <c r="C12" s="146" t="s">
        <v>44</v>
      </c>
      <c r="D12" s="113">
        <v>469035</v>
      </c>
      <c r="E12" s="113">
        <v>469035</v>
      </c>
      <c r="F12" s="113">
        <v>469035</v>
      </c>
    </row>
    <row r="13" spans="1:6" ht="12.75" x14ac:dyDescent="0.2">
      <c r="A13" s="44">
        <f t="shared" si="0"/>
        <v>4</v>
      </c>
      <c r="B13" s="145" t="s">
        <v>62</v>
      </c>
      <c r="C13" s="146" t="s">
        <v>45</v>
      </c>
      <c r="D13" s="139">
        <v>0</v>
      </c>
      <c r="E13" s="139">
        <v>0</v>
      </c>
      <c r="F13" s="139">
        <v>0</v>
      </c>
    </row>
    <row r="14" spans="1:6" ht="12.75" x14ac:dyDescent="0.2">
      <c r="A14" s="44">
        <f t="shared" si="0"/>
        <v>2</v>
      </c>
      <c r="B14" s="49" t="s">
        <v>63</v>
      </c>
      <c r="C14" s="75" t="s">
        <v>25</v>
      </c>
      <c r="D14" s="50">
        <f>D15+D20+D27+D37+D39</f>
        <v>2811609.6</v>
      </c>
      <c r="E14" s="50">
        <f>E15+E20+E27+E37+E39</f>
        <v>2803905</v>
      </c>
      <c r="F14" s="50">
        <f>F15+F20+F27+F37+F39</f>
        <v>2803905</v>
      </c>
    </row>
    <row r="15" spans="1:6" ht="12.75" x14ac:dyDescent="0.2">
      <c r="A15" s="44">
        <f t="shared" si="0"/>
        <v>3</v>
      </c>
      <c r="B15" s="144" t="s">
        <v>64</v>
      </c>
      <c r="C15" s="75" t="s">
        <v>26</v>
      </c>
      <c r="D15" s="138">
        <f>SUM(D16:D19)</f>
        <v>185000</v>
      </c>
      <c r="E15" s="138">
        <f>SUM(E16:E19)</f>
        <v>185000</v>
      </c>
      <c r="F15" s="138">
        <f>SUM(F16:F19)</f>
        <v>185000</v>
      </c>
    </row>
    <row r="16" spans="1:6" ht="12.75" x14ac:dyDescent="0.2">
      <c r="A16" s="44">
        <f t="shared" si="0"/>
        <v>4</v>
      </c>
      <c r="B16" s="145" t="s">
        <v>65</v>
      </c>
      <c r="C16" s="147" t="s">
        <v>66</v>
      </c>
      <c r="D16" s="136">
        <v>59000</v>
      </c>
      <c r="E16" s="136">
        <v>59000</v>
      </c>
      <c r="F16" s="136">
        <v>59000</v>
      </c>
    </row>
    <row r="17" spans="1:6" ht="12.75" x14ac:dyDescent="0.2">
      <c r="A17" s="44">
        <f t="shared" si="0"/>
        <v>4</v>
      </c>
      <c r="B17" s="145" t="s">
        <v>67</v>
      </c>
      <c r="C17" s="147" t="s">
        <v>68</v>
      </c>
      <c r="D17" s="136">
        <v>104000</v>
      </c>
      <c r="E17" s="136">
        <v>104000</v>
      </c>
      <c r="F17" s="136">
        <v>104000</v>
      </c>
    </row>
    <row r="18" spans="1:6" ht="12.75" x14ac:dyDescent="0.2">
      <c r="A18" s="44">
        <f t="shared" si="0"/>
        <v>4</v>
      </c>
      <c r="B18" s="145" t="s">
        <v>69</v>
      </c>
      <c r="C18" s="147" t="s">
        <v>70</v>
      </c>
      <c r="D18" s="136">
        <v>11000</v>
      </c>
      <c r="E18" s="136">
        <v>11000</v>
      </c>
      <c r="F18" s="136">
        <v>11000</v>
      </c>
    </row>
    <row r="19" spans="1:6" ht="12.75" x14ac:dyDescent="0.2">
      <c r="A19" s="44">
        <f t="shared" si="0"/>
        <v>4</v>
      </c>
      <c r="B19" s="145" t="s">
        <v>71</v>
      </c>
      <c r="C19" s="147" t="s">
        <v>72</v>
      </c>
      <c r="D19" s="136">
        <v>11000</v>
      </c>
      <c r="E19" s="136">
        <v>11000</v>
      </c>
      <c r="F19" s="136">
        <v>11000</v>
      </c>
    </row>
    <row r="20" spans="1:6" ht="12.75" x14ac:dyDescent="0.2">
      <c r="A20" s="44">
        <f t="shared" si="0"/>
        <v>3</v>
      </c>
      <c r="B20" s="144" t="s">
        <v>73</v>
      </c>
      <c r="C20" s="75" t="s">
        <v>27</v>
      </c>
      <c r="D20" s="140">
        <f>SUM(D21:D26)</f>
        <v>1607300</v>
      </c>
      <c r="E20" s="140">
        <f>SUM(E21:E26)</f>
        <v>1607300</v>
      </c>
      <c r="F20" s="140">
        <f>SUM(F21:F26)</f>
        <v>1607300</v>
      </c>
    </row>
    <row r="21" spans="1:6" ht="12.75" x14ac:dyDescent="0.2">
      <c r="A21" s="44">
        <f t="shared" si="0"/>
        <v>4</v>
      </c>
      <c r="B21" s="145" t="s">
        <v>74</v>
      </c>
      <c r="C21" s="147" t="s">
        <v>46</v>
      </c>
      <c r="D21" s="136">
        <v>217200</v>
      </c>
      <c r="E21" s="136">
        <v>217200</v>
      </c>
      <c r="F21" s="136">
        <v>217200</v>
      </c>
    </row>
    <row r="22" spans="1:6" ht="12.75" x14ac:dyDescent="0.2">
      <c r="A22" s="44">
        <f t="shared" si="0"/>
        <v>4</v>
      </c>
      <c r="B22" s="145" t="s">
        <v>75</v>
      </c>
      <c r="C22" s="147" t="s">
        <v>47</v>
      </c>
      <c r="D22" s="136">
        <v>835000</v>
      </c>
      <c r="E22" s="136">
        <v>835000</v>
      </c>
      <c r="F22" s="136">
        <v>835000</v>
      </c>
    </row>
    <row r="23" spans="1:6" ht="12.75" x14ac:dyDescent="0.2">
      <c r="A23" s="44">
        <f t="shared" si="0"/>
        <v>4</v>
      </c>
      <c r="B23" s="145" t="s">
        <v>76</v>
      </c>
      <c r="C23" s="147" t="s">
        <v>77</v>
      </c>
      <c r="D23" s="136">
        <v>388200</v>
      </c>
      <c r="E23" s="136">
        <v>388200</v>
      </c>
      <c r="F23" s="136">
        <v>388200</v>
      </c>
    </row>
    <row r="24" spans="1:6" ht="12.75" x14ac:dyDescent="0.2">
      <c r="A24" s="44">
        <f t="shared" si="0"/>
        <v>4</v>
      </c>
      <c r="B24" s="145" t="s">
        <v>78</v>
      </c>
      <c r="C24" s="147" t="s">
        <v>79</v>
      </c>
      <c r="D24" s="136">
        <v>119900</v>
      </c>
      <c r="E24" s="136">
        <v>119900</v>
      </c>
      <c r="F24" s="136">
        <v>119900</v>
      </c>
    </row>
    <row r="25" spans="1:6" ht="12.75" x14ac:dyDescent="0.2">
      <c r="A25" s="44">
        <f t="shared" si="0"/>
        <v>4</v>
      </c>
      <c r="B25" s="145" t="s">
        <v>80</v>
      </c>
      <c r="C25" s="147" t="s">
        <v>81</v>
      </c>
      <c r="D25" s="136">
        <v>40000</v>
      </c>
      <c r="E25" s="136">
        <v>40000</v>
      </c>
      <c r="F25" s="136">
        <v>40000</v>
      </c>
    </row>
    <row r="26" spans="1:6" ht="12.75" x14ac:dyDescent="0.2">
      <c r="A26" s="44">
        <f t="shared" si="0"/>
        <v>4</v>
      </c>
      <c r="B26" s="145" t="s">
        <v>82</v>
      </c>
      <c r="C26" s="146" t="s">
        <v>83</v>
      </c>
      <c r="D26" s="113">
        <v>7000</v>
      </c>
      <c r="E26" s="113">
        <v>7000</v>
      </c>
      <c r="F26" s="113">
        <v>7000</v>
      </c>
    </row>
    <row r="27" spans="1:6" ht="12.75" x14ac:dyDescent="0.2">
      <c r="A27" s="44">
        <f t="shared" si="0"/>
        <v>3</v>
      </c>
      <c r="B27" s="144" t="s">
        <v>84</v>
      </c>
      <c r="C27" s="75" t="s">
        <v>28</v>
      </c>
      <c r="D27" s="138">
        <f>SUM(D28:D36)</f>
        <v>901430</v>
      </c>
      <c r="E27" s="138">
        <f>SUM(E28:E36)</f>
        <v>901430</v>
      </c>
      <c r="F27" s="138">
        <f>SUM(F28:F36)</f>
        <v>901430</v>
      </c>
    </row>
    <row r="28" spans="1:6" ht="12.75" x14ac:dyDescent="0.2">
      <c r="A28" s="44">
        <f t="shared" si="0"/>
        <v>4</v>
      </c>
      <c r="B28" s="145" t="s">
        <v>85</v>
      </c>
      <c r="C28" s="147" t="s">
        <v>86</v>
      </c>
      <c r="D28" s="136">
        <v>67500</v>
      </c>
      <c r="E28" s="136">
        <v>67500</v>
      </c>
      <c r="F28" s="136">
        <v>67500</v>
      </c>
    </row>
    <row r="29" spans="1:6" ht="12.75" x14ac:dyDescent="0.2">
      <c r="A29" s="44">
        <f t="shared" si="0"/>
        <v>4</v>
      </c>
      <c r="B29" s="145" t="s">
        <v>87</v>
      </c>
      <c r="C29" s="147" t="s">
        <v>50</v>
      </c>
      <c r="D29" s="136">
        <v>195980</v>
      </c>
      <c r="E29" s="136">
        <v>195980</v>
      </c>
      <c r="F29" s="136">
        <v>195980</v>
      </c>
    </row>
    <row r="30" spans="1:6" ht="12.75" x14ac:dyDescent="0.2">
      <c r="A30" s="44">
        <f t="shared" si="0"/>
        <v>4</v>
      </c>
      <c r="B30" s="145" t="s">
        <v>88</v>
      </c>
      <c r="C30" s="147" t="s">
        <v>89</v>
      </c>
      <c r="D30" s="136">
        <v>13000</v>
      </c>
      <c r="E30" s="136">
        <v>13000</v>
      </c>
      <c r="F30" s="136">
        <v>13000</v>
      </c>
    </row>
    <row r="31" spans="1:6" ht="12.75" x14ac:dyDescent="0.2">
      <c r="A31" s="44">
        <f t="shared" si="0"/>
        <v>4</v>
      </c>
      <c r="B31" s="145" t="s">
        <v>90</v>
      </c>
      <c r="C31" s="147" t="s">
        <v>91</v>
      </c>
      <c r="D31" s="136">
        <v>341550</v>
      </c>
      <c r="E31" s="136">
        <v>341550</v>
      </c>
      <c r="F31" s="136">
        <v>341550</v>
      </c>
    </row>
    <row r="32" spans="1:6" ht="12.75" x14ac:dyDescent="0.2">
      <c r="A32" s="44">
        <f t="shared" si="0"/>
        <v>4</v>
      </c>
      <c r="B32" s="145" t="s">
        <v>92</v>
      </c>
      <c r="C32" s="147" t="s">
        <v>93</v>
      </c>
      <c r="D32" s="136">
        <v>34000</v>
      </c>
      <c r="E32" s="136">
        <v>34000</v>
      </c>
      <c r="F32" s="136">
        <v>34000</v>
      </c>
    </row>
    <row r="33" spans="1:6" ht="12.75" x14ac:dyDescent="0.2">
      <c r="A33" s="44">
        <f t="shared" si="0"/>
        <v>4</v>
      </c>
      <c r="B33" s="145" t="s">
        <v>94</v>
      </c>
      <c r="C33" s="147" t="s">
        <v>95</v>
      </c>
      <c r="D33" s="136">
        <v>22500</v>
      </c>
      <c r="E33" s="136">
        <v>22500</v>
      </c>
      <c r="F33" s="136">
        <v>22500</v>
      </c>
    </row>
    <row r="34" spans="1:6" ht="12.75" x14ac:dyDescent="0.2">
      <c r="A34" s="44">
        <f t="shared" si="0"/>
        <v>4</v>
      </c>
      <c r="B34" s="145" t="s">
        <v>96</v>
      </c>
      <c r="C34" s="147" t="s">
        <v>97</v>
      </c>
      <c r="D34" s="136">
        <v>90400</v>
      </c>
      <c r="E34" s="136">
        <v>90400</v>
      </c>
      <c r="F34" s="136">
        <v>90400</v>
      </c>
    </row>
    <row r="35" spans="1:6" ht="12.75" x14ac:dyDescent="0.2">
      <c r="A35" s="44">
        <f t="shared" si="0"/>
        <v>4</v>
      </c>
      <c r="B35" s="145" t="s">
        <v>98</v>
      </c>
      <c r="C35" s="147" t="s">
        <v>99</v>
      </c>
      <c r="D35" s="136">
        <v>85000</v>
      </c>
      <c r="E35" s="136">
        <v>85000</v>
      </c>
      <c r="F35" s="136">
        <v>85000</v>
      </c>
    </row>
    <row r="36" spans="1:6" ht="12.75" x14ac:dyDescent="0.2">
      <c r="A36" s="44">
        <f t="shared" si="0"/>
        <v>4</v>
      </c>
      <c r="B36" s="145" t="s">
        <v>100</v>
      </c>
      <c r="C36" s="147" t="s">
        <v>101</v>
      </c>
      <c r="D36" s="136">
        <v>51500</v>
      </c>
      <c r="E36" s="136">
        <v>51500</v>
      </c>
      <c r="F36" s="136">
        <v>51500</v>
      </c>
    </row>
    <row r="37" spans="1:6" ht="12.75" x14ac:dyDescent="0.2">
      <c r="A37" s="44">
        <f t="shared" si="0"/>
        <v>3</v>
      </c>
      <c r="B37" s="144" t="s">
        <v>102</v>
      </c>
      <c r="C37" s="75" t="s">
        <v>103</v>
      </c>
      <c r="D37" s="141">
        <f>D38</f>
        <v>29704.6</v>
      </c>
      <c r="E37" s="141">
        <f>E38</f>
        <v>22000</v>
      </c>
      <c r="F37" s="141">
        <f>F38</f>
        <v>22000</v>
      </c>
    </row>
    <row r="38" spans="1:6" ht="12.75" x14ac:dyDescent="0.2">
      <c r="A38" s="44">
        <f t="shared" si="0"/>
        <v>4</v>
      </c>
      <c r="B38" s="145" t="s">
        <v>104</v>
      </c>
      <c r="C38" s="146" t="s">
        <v>103</v>
      </c>
      <c r="D38" s="113">
        <v>29704.6</v>
      </c>
      <c r="E38" s="113">
        <v>22000</v>
      </c>
      <c r="F38" s="113">
        <v>22000</v>
      </c>
    </row>
    <row r="39" spans="1:6" ht="12.75" x14ac:dyDescent="0.2">
      <c r="A39" s="44">
        <f t="shared" si="0"/>
        <v>3</v>
      </c>
      <c r="B39" s="144" t="s">
        <v>105</v>
      </c>
      <c r="C39" s="75" t="s">
        <v>29</v>
      </c>
      <c r="D39" s="138">
        <f>SUM(D40:D46)</f>
        <v>88175</v>
      </c>
      <c r="E39" s="138">
        <f>SUM(E40:E46)</f>
        <v>88175</v>
      </c>
      <c r="F39" s="138">
        <f>SUM(F40:F46)</f>
        <v>88175</v>
      </c>
    </row>
    <row r="40" spans="1:6" ht="25.5" x14ac:dyDescent="0.2">
      <c r="A40" s="44">
        <f t="shared" si="0"/>
        <v>4</v>
      </c>
      <c r="B40" s="145" t="s">
        <v>106</v>
      </c>
      <c r="C40" s="147" t="s">
        <v>107</v>
      </c>
      <c r="D40" s="136">
        <v>2300</v>
      </c>
      <c r="E40" s="136">
        <v>2300</v>
      </c>
      <c r="F40" s="136">
        <v>2300</v>
      </c>
    </row>
    <row r="41" spans="1:6" ht="12.75" x14ac:dyDescent="0.2">
      <c r="A41" s="44">
        <f t="shared" si="0"/>
        <v>4</v>
      </c>
      <c r="B41" s="145" t="s">
        <v>108</v>
      </c>
      <c r="C41" s="147" t="s">
        <v>109</v>
      </c>
      <c r="D41" s="136">
        <v>25875</v>
      </c>
      <c r="E41" s="136">
        <v>25875</v>
      </c>
      <c r="F41" s="136">
        <v>25875</v>
      </c>
    </row>
    <row r="42" spans="1:6" ht="12.75" x14ac:dyDescent="0.2">
      <c r="A42" s="44">
        <f t="shared" si="0"/>
        <v>4</v>
      </c>
      <c r="B42" s="145" t="s">
        <v>110</v>
      </c>
      <c r="C42" s="147" t="s">
        <v>111</v>
      </c>
      <c r="D42" s="136">
        <v>9000</v>
      </c>
      <c r="E42" s="136">
        <v>9000</v>
      </c>
      <c r="F42" s="136">
        <v>9000</v>
      </c>
    </row>
    <row r="43" spans="1:6" ht="12.75" x14ac:dyDescent="0.2">
      <c r="A43" s="44">
        <f t="shared" si="0"/>
        <v>4</v>
      </c>
      <c r="B43" s="145" t="s">
        <v>112</v>
      </c>
      <c r="C43" s="147" t="s">
        <v>113</v>
      </c>
      <c r="D43" s="136">
        <v>7000</v>
      </c>
      <c r="E43" s="136">
        <v>7000</v>
      </c>
      <c r="F43" s="136">
        <v>7000</v>
      </c>
    </row>
    <row r="44" spans="1:6" ht="12.75" x14ac:dyDescent="0.2">
      <c r="A44" s="44">
        <f t="shared" si="0"/>
        <v>4</v>
      </c>
      <c r="B44" s="145" t="s">
        <v>114</v>
      </c>
      <c r="C44" s="147" t="s">
        <v>115</v>
      </c>
      <c r="D44" s="136">
        <v>2000</v>
      </c>
      <c r="E44" s="136">
        <v>2000</v>
      </c>
      <c r="F44" s="136">
        <v>2000</v>
      </c>
    </row>
    <row r="45" spans="1:6" ht="12.75" x14ac:dyDescent="0.2">
      <c r="A45" s="44">
        <f t="shared" si="0"/>
        <v>4</v>
      </c>
      <c r="B45" s="145" t="s">
        <v>116</v>
      </c>
      <c r="C45" s="147" t="s">
        <v>117</v>
      </c>
      <c r="D45" s="136">
        <v>0</v>
      </c>
      <c r="E45" s="136">
        <v>0</v>
      </c>
      <c r="F45" s="136">
        <v>0</v>
      </c>
    </row>
    <row r="46" spans="1:6" ht="12.75" x14ac:dyDescent="0.2">
      <c r="A46" s="44">
        <f t="shared" si="0"/>
        <v>4</v>
      </c>
      <c r="B46" s="145" t="s">
        <v>118</v>
      </c>
      <c r="C46" s="146" t="s">
        <v>29</v>
      </c>
      <c r="D46" s="142">
        <v>42000</v>
      </c>
      <c r="E46" s="142">
        <v>42000</v>
      </c>
      <c r="F46" s="142">
        <v>42000</v>
      </c>
    </row>
    <row r="47" spans="1:6" ht="12.75" x14ac:dyDescent="0.2">
      <c r="A47" s="44">
        <f t="shared" si="0"/>
        <v>2</v>
      </c>
      <c r="B47" s="49" t="s">
        <v>119</v>
      </c>
      <c r="C47" s="75" t="s">
        <v>120</v>
      </c>
      <c r="D47" s="50">
        <f>D48+D50</f>
        <v>18550</v>
      </c>
      <c r="E47" s="50">
        <f>E48+E50</f>
        <v>18550</v>
      </c>
      <c r="F47" s="50">
        <f>F48+F50</f>
        <v>18550</v>
      </c>
    </row>
    <row r="48" spans="1:6" ht="12.75" x14ac:dyDescent="0.2">
      <c r="A48" s="44">
        <f t="shared" si="0"/>
        <v>3</v>
      </c>
      <c r="B48" s="144" t="s">
        <v>121</v>
      </c>
      <c r="C48" s="75" t="s">
        <v>122</v>
      </c>
      <c r="D48" s="50">
        <f>SUM(D49)</f>
        <v>0</v>
      </c>
      <c r="E48" s="50">
        <f>SUM(E49)</f>
        <v>0</v>
      </c>
      <c r="F48" s="50">
        <f>SUM(F49)</f>
        <v>0</v>
      </c>
    </row>
    <row r="49" spans="1:6" ht="25.5" x14ac:dyDescent="0.2">
      <c r="A49" s="44">
        <f t="shared" si="0"/>
        <v>4</v>
      </c>
      <c r="B49" s="145" t="s">
        <v>123</v>
      </c>
      <c r="C49" s="146" t="s">
        <v>124</v>
      </c>
      <c r="D49" s="139">
        <v>0</v>
      </c>
      <c r="E49" s="139">
        <v>0</v>
      </c>
      <c r="F49" s="139">
        <v>0</v>
      </c>
    </row>
    <row r="50" spans="1:6" ht="12.75" x14ac:dyDescent="0.2">
      <c r="A50" s="44">
        <f t="shared" si="0"/>
        <v>3</v>
      </c>
      <c r="B50" s="144" t="s">
        <v>125</v>
      </c>
      <c r="C50" s="75" t="s">
        <v>30</v>
      </c>
      <c r="D50" s="50">
        <f>SUM(D51:D54)</f>
        <v>18550</v>
      </c>
      <c r="E50" s="50">
        <f>SUM(E51:E54)</f>
        <v>18550</v>
      </c>
      <c r="F50" s="50">
        <f>SUM(F51:F54)</f>
        <v>18550</v>
      </c>
    </row>
    <row r="51" spans="1:6" ht="12.75" x14ac:dyDescent="0.2">
      <c r="A51" s="44">
        <f t="shared" si="0"/>
        <v>4</v>
      </c>
      <c r="B51" s="145" t="s">
        <v>126</v>
      </c>
      <c r="C51" s="146" t="s">
        <v>127</v>
      </c>
      <c r="D51" s="113">
        <v>18150</v>
      </c>
      <c r="E51" s="113">
        <v>18150</v>
      </c>
      <c r="F51" s="113">
        <v>18150</v>
      </c>
    </row>
    <row r="52" spans="1:6" ht="25.5" x14ac:dyDescent="0.2">
      <c r="A52" s="44">
        <f t="shared" si="0"/>
        <v>4</v>
      </c>
      <c r="B52" s="145" t="s">
        <v>128</v>
      </c>
      <c r="C52" s="146" t="s">
        <v>129</v>
      </c>
      <c r="D52" s="139">
        <v>0</v>
      </c>
      <c r="E52" s="139">
        <v>0</v>
      </c>
      <c r="F52" s="139">
        <v>0</v>
      </c>
    </row>
    <row r="53" spans="1:6" ht="12.75" x14ac:dyDescent="0.2">
      <c r="A53" s="44">
        <f t="shared" si="0"/>
        <v>4</v>
      </c>
      <c r="B53" s="145" t="s">
        <v>130</v>
      </c>
      <c r="C53" s="146" t="s">
        <v>131</v>
      </c>
      <c r="D53" s="113">
        <v>400</v>
      </c>
      <c r="E53" s="113">
        <v>400</v>
      </c>
      <c r="F53" s="113">
        <v>400</v>
      </c>
    </row>
    <row r="54" spans="1:6" ht="24" customHeight="1" x14ac:dyDescent="0.2">
      <c r="A54" s="44">
        <f t="shared" si="0"/>
        <v>4</v>
      </c>
      <c r="B54" s="145" t="s">
        <v>132</v>
      </c>
      <c r="C54" s="146" t="s">
        <v>133</v>
      </c>
      <c r="D54" s="139">
        <v>0</v>
      </c>
      <c r="E54" s="139">
        <v>0</v>
      </c>
      <c r="F54" s="139">
        <v>0</v>
      </c>
    </row>
    <row r="55" spans="1:6" s="82" customFormat="1" ht="12.75" x14ac:dyDescent="0.2">
      <c r="B55" s="49">
        <v>36</v>
      </c>
      <c r="C55" s="75" t="s">
        <v>324</v>
      </c>
      <c r="D55" s="50">
        <f>D56</f>
        <v>0</v>
      </c>
      <c r="E55" s="50">
        <f>E56</f>
        <v>0</v>
      </c>
      <c r="F55" s="50">
        <f>F56</f>
        <v>0</v>
      </c>
    </row>
    <row r="56" spans="1:6" s="82" customFormat="1" ht="12.75" x14ac:dyDescent="0.2">
      <c r="B56" s="144" t="s">
        <v>318</v>
      </c>
      <c r="C56" s="75" t="s">
        <v>309</v>
      </c>
      <c r="D56" s="50">
        <f>D57+D58+D59+D60</f>
        <v>0</v>
      </c>
      <c r="E56" s="50">
        <f>E57+E58+E59+E60</f>
        <v>0</v>
      </c>
      <c r="F56" s="50">
        <f>F57+F58+F59+F60</f>
        <v>0</v>
      </c>
    </row>
    <row r="57" spans="1:6" s="82" customFormat="1" ht="12.75" x14ac:dyDescent="0.2">
      <c r="B57" s="145" t="s">
        <v>319</v>
      </c>
      <c r="C57" s="146" t="s">
        <v>310</v>
      </c>
      <c r="D57" s="139">
        <v>0</v>
      </c>
      <c r="E57" s="139">
        <v>0</v>
      </c>
      <c r="F57" s="139">
        <v>0</v>
      </c>
    </row>
    <row r="58" spans="1:6" s="82" customFormat="1" ht="25.5" x14ac:dyDescent="0.2">
      <c r="B58" s="145" t="s">
        <v>320</v>
      </c>
      <c r="C58" s="146" t="s">
        <v>311</v>
      </c>
      <c r="D58" s="139">
        <v>0</v>
      </c>
      <c r="E58" s="139">
        <v>0</v>
      </c>
      <c r="F58" s="139">
        <v>0</v>
      </c>
    </row>
    <row r="59" spans="1:6" s="82" customFormat="1" ht="25.5" x14ac:dyDescent="0.2">
      <c r="B59" s="145" t="s">
        <v>321</v>
      </c>
      <c r="C59" s="146" t="s">
        <v>312</v>
      </c>
      <c r="D59" s="139">
        <v>0</v>
      </c>
      <c r="E59" s="139">
        <v>0</v>
      </c>
      <c r="F59" s="139">
        <v>0</v>
      </c>
    </row>
    <row r="60" spans="1:6" s="82" customFormat="1" ht="24" customHeight="1" x14ac:dyDescent="0.2">
      <c r="B60" s="145" t="s">
        <v>322</v>
      </c>
      <c r="C60" s="146" t="s">
        <v>313</v>
      </c>
      <c r="D60" s="139">
        <v>0</v>
      </c>
      <c r="E60" s="139">
        <v>0</v>
      </c>
      <c r="F60" s="139">
        <v>0</v>
      </c>
    </row>
    <row r="61" spans="1:6" ht="25.5" x14ac:dyDescent="0.2">
      <c r="A61" s="44">
        <f t="shared" ref="A61:A81" si="1">LEN(B70)</f>
        <v>1</v>
      </c>
      <c r="B61" s="49" t="s">
        <v>134</v>
      </c>
      <c r="C61" s="75" t="s">
        <v>135</v>
      </c>
      <c r="D61" s="50">
        <f>D62</f>
        <v>0</v>
      </c>
      <c r="E61" s="50">
        <f>E62</f>
        <v>0</v>
      </c>
      <c r="F61" s="50">
        <f>F62</f>
        <v>0</v>
      </c>
    </row>
    <row r="62" spans="1:6" ht="12.75" x14ac:dyDescent="0.2">
      <c r="A62" s="44">
        <f t="shared" si="1"/>
        <v>2</v>
      </c>
      <c r="B62" s="144" t="s">
        <v>136</v>
      </c>
      <c r="C62" s="75" t="s">
        <v>137</v>
      </c>
      <c r="D62" s="50">
        <f>D63+D65</f>
        <v>0</v>
      </c>
      <c r="E62" s="50">
        <f>E63+E65</f>
        <v>0</v>
      </c>
      <c r="F62" s="50">
        <f>F63+F65</f>
        <v>0</v>
      </c>
    </row>
    <row r="63" spans="1:6" ht="12.75" x14ac:dyDescent="0.2">
      <c r="A63" s="44">
        <f t="shared" si="1"/>
        <v>3</v>
      </c>
      <c r="B63" s="145" t="s">
        <v>138</v>
      </c>
      <c r="C63" s="146" t="s">
        <v>139</v>
      </c>
      <c r="D63" s="139">
        <f>D64</f>
        <v>0</v>
      </c>
      <c r="E63" s="139">
        <f>E64</f>
        <v>0</v>
      </c>
      <c r="F63" s="139">
        <f>F64</f>
        <v>0</v>
      </c>
    </row>
    <row r="64" spans="1:6" ht="12.75" x14ac:dyDescent="0.2">
      <c r="A64" s="44">
        <f t="shared" si="1"/>
        <v>4</v>
      </c>
      <c r="B64" s="145" t="s">
        <v>140</v>
      </c>
      <c r="C64" s="146" t="s">
        <v>141</v>
      </c>
      <c r="D64" s="139">
        <v>0</v>
      </c>
      <c r="E64" s="139">
        <v>0</v>
      </c>
      <c r="F64" s="139">
        <v>0</v>
      </c>
    </row>
    <row r="65" spans="1:6" ht="12.75" x14ac:dyDescent="0.2">
      <c r="A65" s="44">
        <f t="shared" si="1"/>
        <v>3</v>
      </c>
      <c r="B65" s="145">
        <v>3723</v>
      </c>
      <c r="C65" s="146" t="s">
        <v>317</v>
      </c>
      <c r="D65" s="50">
        <f>D66+D67</f>
        <v>0</v>
      </c>
      <c r="E65" s="50">
        <f>E66+E67</f>
        <v>0</v>
      </c>
      <c r="F65" s="50">
        <f>F66+F67</f>
        <v>0</v>
      </c>
    </row>
    <row r="66" spans="1:6" ht="12.75" x14ac:dyDescent="0.2">
      <c r="A66" s="44">
        <f t="shared" si="1"/>
        <v>4</v>
      </c>
      <c r="B66" s="49" t="s">
        <v>142</v>
      </c>
      <c r="C66" s="75" t="s">
        <v>143</v>
      </c>
      <c r="D66" s="50">
        <f>D67</f>
        <v>0</v>
      </c>
      <c r="E66" s="50">
        <f>E67</f>
        <v>0</v>
      </c>
      <c r="F66" s="50">
        <f>F67</f>
        <v>0</v>
      </c>
    </row>
    <row r="67" spans="1:6" ht="12.75" x14ac:dyDescent="0.2">
      <c r="A67" s="44">
        <f t="shared" si="1"/>
        <v>4</v>
      </c>
      <c r="B67" s="144">
        <v>383</v>
      </c>
      <c r="C67" s="75" t="s">
        <v>144</v>
      </c>
      <c r="D67" s="50">
        <f>D68+D69</f>
        <v>0</v>
      </c>
      <c r="E67" s="50">
        <f>E68+E69</f>
        <v>0</v>
      </c>
      <c r="F67" s="50">
        <f>F68+F69</f>
        <v>0</v>
      </c>
    </row>
    <row r="68" spans="1:6" ht="12.75" x14ac:dyDescent="0.2">
      <c r="A68" s="44">
        <f t="shared" si="1"/>
        <v>2</v>
      </c>
      <c r="B68" s="145">
        <v>3831</v>
      </c>
      <c r="C68" s="146" t="s">
        <v>145</v>
      </c>
      <c r="D68" s="139">
        <v>0</v>
      </c>
      <c r="E68" s="139">
        <v>0</v>
      </c>
      <c r="F68" s="139">
        <v>0</v>
      </c>
    </row>
    <row r="69" spans="1:6" ht="12.75" x14ac:dyDescent="0.2">
      <c r="A69" s="44">
        <f t="shared" si="1"/>
        <v>3</v>
      </c>
      <c r="B69" s="145">
        <v>3834</v>
      </c>
      <c r="C69" s="146" t="s">
        <v>146</v>
      </c>
      <c r="D69" s="139">
        <v>0</v>
      </c>
      <c r="E69" s="139">
        <v>0</v>
      </c>
      <c r="F69" s="139">
        <v>0</v>
      </c>
    </row>
    <row r="70" spans="1:6" ht="12.75" x14ac:dyDescent="0.2">
      <c r="A70" s="44">
        <f t="shared" si="1"/>
        <v>4</v>
      </c>
      <c r="B70" s="49" t="s">
        <v>147</v>
      </c>
      <c r="C70" s="75" t="s">
        <v>32</v>
      </c>
      <c r="D70" s="50">
        <f>D71+D77+D100+D103+D106</f>
        <v>129430</v>
      </c>
      <c r="E70" s="50">
        <f>E71+E77+E100+E103+E106</f>
        <v>129430</v>
      </c>
      <c r="F70" s="50">
        <f>F71+F77+F100+F103+F106</f>
        <v>129430</v>
      </c>
    </row>
    <row r="71" spans="1:6" ht="12.75" x14ac:dyDescent="0.2">
      <c r="A71" s="44">
        <f t="shared" si="1"/>
        <v>3</v>
      </c>
      <c r="B71" s="49" t="s">
        <v>148</v>
      </c>
      <c r="C71" s="75" t="s">
        <v>149</v>
      </c>
      <c r="D71" s="50">
        <f>SUM(D72:D76)</f>
        <v>0</v>
      </c>
      <c r="E71" s="50">
        <f>SUM(E72:E76)</f>
        <v>0</v>
      </c>
      <c r="F71" s="50">
        <f>SUM(F72:F76)</f>
        <v>0</v>
      </c>
    </row>
    <row r="72" spans="1:6" ht="12.75" x14ac:dyDescent="0.2">
      <c r="A72" s="44">
        <f t="shared" si="1"/>
        <v>4</v>
      </c>
      <c r="B72" s="144" t="s">
        <v>150</v>
      </c>
      <c r="C72" s="75" t="s">
        <v>33</v>
      </c>
      <c r="D72" s="50">
        <f>D73</f>
        <v>0</v>
      </c>
      <c r="E72" s="50">
        <f>E73</f>
        <v>0</v>
      </c>
      <c r="F72" s="50">
        <f>F73</f>
        <v>0</v>
      </c>
    </row>
    <row r="73" spans="1:6" ht="12.75" x14ac:dyDescent="0.2">
      <c r="A73" s="44">
        <f t="shared" si="1"/>
        <v>4</v>
      </c>
      <c r="B73" s="145" t="s">
        <v>151</v>
      </c>
      <c r="C73" s="146" t="s">
        <v>152</v>
      </c>
      <c r="D73" s="139">
        <v>0</v>
      </c>
      <c r="E73" s="139">
        <v>0</v>
      </c>
      <c r="F73" s="139">
        <v>0</v>
      </c>
    </row>
    <row r="74" spans="1:6" ht="12.75" x14ac:dyDescent="0.2">
      <c r="A74" s="44">
        <f t="shared" si="1"/>
        <v>4</v>
      </c>
      <c r="B74" s="144" t="s">
        <v>153</v>
      </c>
      <c r="C74" s="75" t="s">
        <v>154</v>
      </c>
      <c r="D74" s="139">
        <f>D75+D76</f>
        <v>0</v>
      </c>
      <c r="E74" s="139">
        <f>E75+E76</f>
        <v>0</v>
      </c>
      <c r="F74" s="139">
        <f>F75+F76</f>
        <v>0</v>
      </c>
    </row>
    <row r="75" spans="1:6" ht="12.75" x14ac:dyDescent="0.2">
      <c r="A75" s="44">
        <f t="shared" si="1"/>
        <v>4</v>
      </c>
      <c r="B75" s="145" t="s">
        <v>155</v>
      </c>
      <c r="C75" s="146" t="s">
        <v>156</v>
      </c>
      <c r="D75" s="139">
        <v>0</v>
      </c>
      <c r="E75" s="139">
        <v>0</v>
      </c>
      <c r="F75" s="139">
        <v>0</v>
      </c>
    </row>
    <row r="76" spans="1:6" ht="12.75" x14ac:dyDescent="0.2">
      <c r="A76" s="44">
        <f t="shared" si="1"/>
        <v>4</v>
      </c>
      <c r="B76" s="145" t="s">
        <v>157</v>
      </c>
      <c r="C76" s="146" t="s">
        <v>158</v>
      </c>
      <c r="D76" s="139">
        <v>0</v>
      </c>
      <c r="E76" s="139">
        <v>0</v>
      </c>
      <c r="F76" s="139">
        <v>0</v>
      </c>
    </row>
    <row r="77" spans="1:6" ht="12.75" x14ac:dyDescent="0.2">
      <c r="A77" s="44">
        <f t="shared" si="1"/>
        <v>4</v>
      </c>
      <c r="B77" s="49" t="s">
        <v>159</v>
      </c>
      <c r="C77" s="75" t="s">
        <v>160</v>
      </c>
      <c r="D77" s="139">
        <f>D78+D80+D88+D90+D94+D96</f>
        <v>129430</v>
      </c>
      <c r="E77" s="139">
        <f>E78+E80+E88+E90+E94+E96</f>
        <v>129430</v>
      </c>
      <c r="F77" s="139">
        <f>F78+F80+F88+F90+F94+F96</f>
        <v>129430</v>
      </c>
    </row>
    <row r="78" spans="1:6" ht="12.75" x14ac:dyDescent="0.2">
      <c r="A78" s="44">
        <f t="shared" si="1"/>
        <v>4</v>
      </c>
      <c r="B78" s="144" t="s">
        <v>161</v>
      </c>
      <c r="C78" s="75" t="s">
        <v>162</v>
      </c>
      <c r="D78" s="50">
        <v>0</v>
      </c>
      <c r="E78" s="50">
        <v>0</v>
      </c>
      <c r="F78" s="50">
        <v>0</v>
      </c>
    </row>
    <row r="79" spans="1:6" ht="12.75" x14ac:dyDescent="0.2">
      <c r="A79" s="44">
        <f t="shared" si="1"/>
        <v>3</v>
      </c>
      <c r="B79" s="145" t="s">
        <v>163</v>
      </c>
      <c r="C79" s="146" t="s">
        <v>164</v>
      </c>
      <c r="D79" s="139">
        <v>0</v>
      </c>
      <c r="E79" s="139">
        <v>0</v>
      </c>
      <c r="F79" s="139">
        <v>0</v>
      </c>
    </row>
    <row r="80" spans="1:6" ht="12.75" x14ac:dyDescent="0.2">
      <c r="A80" s="44">
        <f t="shared" si="1"/>
        <v>4</v>
      </c>
      <c r="B80" s="144" t="s">
        <v>165</v>
      </c>
      <c r="C80" s="75" t="s">
        <v>31</v>
      </c>
      <c r="D80" s="138">
        <f>D81+D82+D83+D84+D85+D86+D87</f>
        <v>125000</v>
      </c>
      <c r="E80" s="138">
        <f>E81+E82+E83+E84+E85+E86+E87</f>
        <v>125000</v>
      </c>
      <c r="F80" s="138">
        <f>F81+F82+F83+F84+F85+F86+F87</f>
        <v>125000</v>
      </c>
    </row>
    <row r="81" spans="1:6" ht="12.75" x14ac:dyDescent="0.2">
      <c r="A81" s="44">
        <f t="shared" si="1"/>
        <v>3</v>
      </c>
      <c r="B81" s="145" t="s">
        <v>166</v>
      </c>
      <c r="C81" s="147" t="s">
        <v>167</v>
      </c>
      <c r="D81" s="136">
        <v>60000</v>
      </c>
      <c r="E81" s="136">
        <v>60000</v>
      </c>
      <c r="F81" s="136">
        <v>60000</v>
      </c>
    </row>
    <row r="82" spans="1:6" ht="12.75" x14ac:dyDescent="0.2">
      <c r="A82" s="44">
        <f t="shared" ref="A82:A90" si="2">LEN(B92)</f>
        <v>4</v>
      </c>
      <c r="B82" s="145" t="s">
        <v>168</v>
      </c>
      <c r="C82" s="147" t="s">
        <v>169</v>
      </c>
      <c r="D82" s="136">
        <v>15000</v>
      </c>
      <c r="E82" s="136">
        <v>15000</v>
      </c>
      <c r="F82" s="136">
        <v>15000</v>
      </c>
    </row>
    <row r="83" spans="1:6" ht="12.75" x14ac:dyDescent="0.2">
      <c r="A83" s="44">
        <f t="shared" si="2"/>
        <v>4</v>
      </c>
      <c r="B83" s="145" t="s">
        <v>170</v>
      </c>
      <c r="C83" s="147" t="s">
        <v>171</v>
      </c>
      <c r="D83" s="136">
        <v>10000</v>
      </c>
      <c r="E83" s="136">
        <v>10000</v>
      </c>
      <c r="F83" s="136">
        <v>10000</v>
      </c>
    </row>
    <row r="84" spans="1:6" ht="12.75" x14ac:dyDescent="0.2">
      <c r="A84" s="44">
        <f t="shared" si="2"/>
        <v>3</v>
      </c>
      <c r="B84" s="145" t="s">
        <v>172</v>
      </c>
      <c r="C84" s="146" t="s">
        <v>173</v>
      </c>
      <c r="D84" s="142">
        <v>0</v>
      </c>
      <c r="E84" s="142">
        <v>0</v>
      </c>
      <c r="F84" s="142">
        <v>0</v>
      </c>
    </row>
    <row r="85" spans="1:6" ht="12.75" x14ac:dyDescent="0.2">
      <c r="A85" s="44">
        <f t="shared" si="2"/>
        <v>4</v>
      </c>
      <c r="B85" s="145" t="s">
        <v>174</v>
      </c>
      <c r="C85" s="146" t="s">
        <v>175</v>
      </c>
      <c r="D85" s="143">
        <v>0</v>
      </c>
      <c r="E85" s="143">
        <v>0</v>
      </c>
      <c r="F85" s="143">
        <v>0</v>
      </c>
    </row>
    <row r="86" spans="1:6" ht="12.75" x14ac:dyDescent="0.2">
      <c r="A86" s="44">
        <f t="shared" si="2"/>
        <v>3</v>
      </c>
      <c r="B86" s="145" t="s">
        <v>176</v>
      </c>
      <c r="C86" s="147" t="s">
        <v>177</v>
      </c>
      <c r="D86" s="136">
        <v>5000</v>
      </c>
      <c r="E86" s="136">
        <v>5000</v>
      </c>
      <c r="F86" s="136">
        <v>5000</v>
      </c>
    </row>
    <row r="87" spans="1:6" ht="12.75" x14ac:dyDescent="0.2">
      <c r="A87" s="44">
        <f t="shared" si="2"/>
        <v>4</v>
      </c>
      <c r="B87" s="145" t="s">
        <v>178</v>
      </c>
      <c r="C87" s="147" t="s">
        <v>48</v>
      </c>
      <c r="D87" s="136">
        <v>35000</v>
      </c>
      <c r="E87" s="136">
        <v>35000</v>
      </c>
      <c r="F87" s="136">
        <v>35000</v>
      </c>
    </row>
    <row r="88" spans="1:6" ht="12.75" x14ac:dyDescent="0.2">
      <c r="A88" s="44">
        <f t="shared" si="2"/>
        <v>4</v>
      </c>
      <c r="B88" s="144" t="s">
        <v>179</v>
      </c>
      <c r="C88" s="75" t="s">
        <v>180</v>
      </c>
      <c r="D88" s="142">
        <f>D89</f>
        <v>0</v>
      </c>
      <c r="E88" s="142">
        <f>E89</f>
        <v>0</v>
      </c>
      <c r="F88" s="142">
        <f>F89</f>
        <v>0</v>
      </c>
    </row>
    <row r="89" spans="1:6" ht="12.75" x14ac:dyDescent="0.2">
      <c r="A89" s="44">
        <f t="shared" si="2"/>
        <v>4</v>
      </c>
      <c r="B89" s="145" t="s">
        <v>181</v>
      </c>
      <c r="C89" s="146" t="s">
        <v>182</v>
      </c>
      <c r="D89" s="139">
        <v>0</v>
      </c>
      <c r="E89" s="139">
        <v>0</v>
      </c>
      <c r="F89" s="139">
        <v>0</v>
      </c>
    </row>
    <row r="90" spans="1:6" ht="12.75" x14ac:dyDescent="0.2">
      <c r="A90" s="44">
        <f t="shared" si="2"/>
        <v>2</v>
      </c>
      <c r="B90" s="144" t="s">
        <v>183</v>
      </c>
      <c r="C90" s="75" t="s">
        <v>34</v>
      </c>
      <c r="D90" s="50">
        <f xml:space="preserve"> D91+D92+D93</f>
        <v>4430</v>
      </c>
      <c r="E90" s="50">
        <f xml:space="preserve"> E91+E92+E93</f>
        <v>4430</v>
      </c>
      <c r="F90" s="50">
        <f xml:space="preserve"> F91+F92+F93</f>
        <v>4430</v>
      </c>
    </row>
    <row r="91" spans="1:6" s="137" customFormat="1" ht="12.75" x14ac:dyDescent="0.2">
      <c r="B91" s="145">
        <v>4241</v>
      </c>
      <c r="C91" s="146" t="s">
        <v>364</v>
      </c>
      <c r="D91" s="113">
        <v>4430</v>
      </c>
      <c r="E91" s="113">
        <v>4430</v>
      </c>
      <c r="F91" s="113">
        <v>4430</v>
      </c>
    </row>
    <row r="92" spans="1:6" ht="12.75" x14ac:dyDescent="0.2">
      <c r="A92" s="44">
        <f t="shared" ref="A92:A108" si="3">LEN(B101)</f>
        <v>3</v>
      </c>
      <c r="B92" s="145" t="s">
        <v>184</v>
      </c>
      <c r="C92" s="146" t="s">
        <v>185</v>
      </c>
      <c r="D92" s="139">
        <v>0</v>
      </c>
      <c r="E92" s="139">
        <v>0</v>
      </c>
      <c r="F92" s="139">
        <v>0</v>
      </c>
    </row>
    <row r="93" spans="1:6" ht="12.75" x14ac:dyDescent="0.2">
      <c r="A93" s="44">
        <f t="shared" si="3"/>
        <v>4</v>
      </c>
      <c r="B93" s="145" t="s">
        <v>186</v>
      </c>
      <c r="C93" s="146" t="s">
        <v>187</v>
      </c>
      <c r="D93" s="139">
        <v>0</v>
      </c>
      <c r="E93" s="139">
        <v>0</v>
      </c>
      <c r="F93" s="139">
        <v>0</v>
      </c>
    </row>
    <row r="94" spans="1:6" ht="12.75" x14ac:dyDescent="0.2">
      <c r="A94" s="44">
        <f t="shared" si="3"/>
        <v>2</v>
      </c>
      <c r="B94" s="144">
        <v>425</v>
      </c>
      <c r="C94" s="75" t="s">
        <v>188</v>
      </c>
      <c r="D94" s="50">
        <f>D95</f>
        <v>0</v>
      </c>
      <c r="E94" s="50">
        <f>E95</f>
        <v>0</v>
      </c>
      <c r="F94" s="50">
        <f>F95</f>
        <v>0</v>
      </c>
    </row>
    <row r="95" spans="1:6" ht="12.75" x14ac:dyDescent="0.2">
      <c r="A95" s="44">
        <f t="shared" si="3"/>
        <v>3</v>
      </c>
      <c r="B95" s="145" t="s">
        <v>189</v>
      </c>
      <c r="C95" s="146" t="s">
        <v>190</v>
      </c>
      <c r="D95" s="139">
        <v>0</v>
      </c>
      <c r="E95" s="139">
        <v>0</v>
      </c>
      <c r="F95" s="139">
        <v>0</v>
      </c>
    </row>
    <row r="96" spans="1:6" ht="12.75" x14ac:dyDescent="0.2">
      <c r="A96" s="44">
        <f t="shared" si="3"/>
        <v>4</v>
      </c>
      <c r="B96" s="144" t="s">
        <v>191</v>
      </c>
      <c r="C96" s="75" t="s">
        <v>192</v>
      </c>
      <c r="D96" s="50">
        <f>D97+D98+D99</f>
        <v>0</v>
      </c>
      <c r="E96" s="50">
        <f>E97+E98+E99</f>
        <v>0</v>
      </c>
      <c r="F96" s="50">
        <f>F97+F98+F99</f>
        <v>0</v>
      </c>
    </row>
    <row r="97" spans="1:6" ht="12.75" x14ac:dyDescent="0.2">
      <c r="A97" s="44">
        <f t="shared" si="3"/>
        <v>2</v>
      </c>
      <c r="B97" s="145" t="s">
        <v>193</v>
      </c>
      <c r="C97" s="146" t="s">
        <v>194</v>
      </c>
      <c r="D97" s="139">
        <v>0</v>
      </c>
      <c r="E97" s="139">
        <v>0</v>
      </c>
      <c r="F97" s="139">
        <v>0</v>
      </c>
    </row>
    <row r="98" spans="1:6" ht="12.75" x14ac:dyDescent="0.2">
      <c r="A98" s="44">
        <f t="shared" si="3"/>
        <v>3</v>
      </c>
      <c r="B98" s="145" t="s">
        <v>195</v>
      </c>
      <c r="C98" s="146" t="s">
        <v>196</v>
      </c>
      <c r="D98" s="139">
        <v>0</v>
      </c>
      <c r="E98" s="139">
        <v>0</v>
      </c>
      <c r="F98" s="139">
        <v>0</v>
      </c>
    </row>
    <row r="99" spans="1:6" ht="12.75" x14ac:dyDescent="0.2">
      <c r="A99" s="44">
        <f t="shared" si="3"/>
        <v>4</v>
      </c>
      <c r="B99" s="145" t="s">
        <v>197</v>
      </c>
      <c r="C99" s="146" t="s">
        <v>198</v>
      </c>
      <c r="D99" s="139">
        <v>0</v>
      </c>
      <c r="E99" s="139">
        <v>0</v>
      </c>
      <c r="F99" s="139">
        <v>0</v>
      </c>
    </row>
    <row r="100" spans="1:6" ht="25.5" x14ac:dyDescent="0.2">
      <c r="A100" s="44">
        <f t="shared" si="3"/>
        <v>3</v>
      </c>
      <c r="B100" s="49" t="s">
        <v>199</v>
      </c>
      <c r="C100" s="75" t="s">
        <v>200</v>
      </c>
      <c r="D100" s="50">
        <f>D101+D103+D106</f>
        <v>0</v>
      </c>
      <c r="E100" s="50">
        <f>E101+E103+E106</f>
        <v>0</v>
      </c>
      <c r="F100" s="50">
        <f>F101+F103+F106</f>
        <v>0</v>
      </c>
    </row>
    <row r="101" spans="1:6" ht="12.75" x14ac:dyDescent="0.2">
      <c r="A101" s="44">
        <f t="shared" si="3"/>
        <v>4</v>
      </c>
      <c r="B101" s="144" t="s">
        <v>201</v>
      </c>
      <c r="C101" s="75" t="s">
        <v>202</v>
      </c>
      <c r="D101" s="50">
        <v>0</v>
      </c>
      <c r="E101" s="50">
        <v>0</v>
      </c>
      <c r="F101" s="50">
        <v>0</v>
      </c>
    </row>
    <row r="102" spans="1:6" ht="12.75" x14ac:dyDescent="0.2">
      <c r="A102" s="44">
        <f t="shared" si="3"/>
        <v>1</v>
      </c>
      <c r="B102" s="145" t="s">
        <v>203</v>
      </c>
      <c r="C102" s="146" t="s">
        <v>204</v>
      </c>
      <c r="D102" s="139">
        <v>0</v>
      </c>
      <c r="E102" s="139">
        <v>0</v>
      </c>
      <c r="F102" s="139">
        <v>0</v>
      </c>
    </row>
    <row r="103" spans="1:6" ht="12.75" x14ac:dyDescent="0.2">
      <c r="A103" s="44">
        <f t="shared" si="3"/>
        <v>2</v>
      </c>
      <c r="B103" s="49" t="s">
        <v>205</v>
      </c>
      <c r="C103" s="75" t="s">
        <v>206</v>
      </c>
      <c r="D103" s="50">
        <f t="shared" ref="D103:F104" si="4">D104</f>
        <v>0</v>
      </c>
      <c r="E103" s="50">
        <f t="shared" si="4"/>
        <v>0</v>
      </c>
      <c r="F103" s="50">
        <f t="shared" si="4"/>
        <v>0</v>
      </c>
    </row>
    <row r="104" spans="1:6" ht="12.75" x14ac:dyDescent="0.2">
      <c r="A104" s="44">
        <f t="shared" si="3"/>
        <v>3</v>
      </c>
      <c r="B104" s="144" t="s">
        <v>207</v>
      </c>
      <c r="C104" s="75" t="s">
        <v>208</v>
      </c>
      <c r="D104" s="50">
        <f t="shared" si="4"/>
        <v>0</v>
      </c>
      <c r="E104" s="50">
        <f t="shared" si="4"/>
        <v>0</v>
      </c>
      <c r="F104" s="50">
        <f t="shared" si="4"/>
        <v>0</v>
      </c>
    </row>
    <row r="105" spans="1:6" ht="12.75" x14ac:dyDescent="0.2">
      <c r="A105" s="44">
        <f t="shared" si="3"/>
        <v>4</v>
      </c>
      <c r="B105" s="145" t="s">
        <v>209</v>
      </c>
      <c r="C105" s="146" t="s">
        <v>208</v>
      </c>
      <c r="D105" s="139">
        <v>0</v>
      </c>
      <c r="E105" s="139">
        <v>0</v>
      </c>
      <c r="F105" s="139">
        <v>0</v>
      </c>
    </row>
    <row r="106" spans="1:6" ht="12.75" x14ac:dyDescent="0.2">
      <c r="A106" s="44">
        <f t="shared" si="3"/>
        <v>2</v>
      </c>
      <c r="B106" s="49" t="s">
        <v>210</v>
      </c>
      <c r="C106" s="75" t="s">
        <v>211</v>
      </c>
      <c r="D106" s="50">
        <f>D107+D109</f>
        <v>0</v>
      </c>
      <c r="E106" s="50">
        <f>E107+E109</f>
        <v>0</v>
      </c>
      <c r="F106" s="50">
        <f>F107+F109</f>
        <v>0</v>
      </c>
    </row>
    <row r="107" spans="1:6" ht="12.75" x14ac:dyDescent="0.2">
      <c r="A107" s="44">
        <f t="shared" si="3"/>
        <v>3</v>
      </c>
      <c r="B107" s="144" t="s">
        <v>212</v>
      </c>
      <c r="C107" s="75" t="s">
        <v>49</v>
      </c>
      <c r="D107" s="50">
        <f>D108</f>
        <v>0</v>
      </c>
      <c r="E107" s="50">
        <f>E108</f>
        <v>0</v>
      </c>
      <c r="F107" s="50">
        <f>F108</f>
        <v>0</v>
      </c>
    </row>
    <row r="108" spans="1:6" ht="12.75" x14ac:dyDescent="0.2">
      <c r="A108" s="44">
        <f t="shared" si="3"/>
        <v>4</v>
      </c>
      <c r="B108" s="145" t="s">
        <v>213</v>
      </c>
      <c r="C108" s="146" t="s">
        <v>49</v>
      </c>
      <c r="D108" s="139">
        <v>0</v>
      </c>
      <c r="E108" s="139">
        <v>0</v>
      </c>
      <c r="F108" s="139">
        <v>0</v>
      </c>
    </row>
    <row r="109" spans="1:6" ht="12.75" x14ac:dyDescent="0.2">
      <c r="B109" s="144">
        <v>452</v>
      </c>
      <c r="C109" s="75" t="s">
        <v>214</v>
      </c>
      <c r="D109" s="50">
        <f>D110</f>
        <v>0</v>
      </c>
      <c r="E109" s="50">
        <f>E110</f>
        <v>0</v>
      </c>
      <c r="F109" s="50">
        <f>F110</f>
        <v>0</v>
      </c>
    </row>
    <row r="110" spans="1:6" ht="12.75" x14ac:dyDescent="0.2">
      <c r="B110" s="145" t="s">
        <v>215</v>
      </c>
      <c r="C110" s="146" t="s">
        <v>214</v>
      </c>
      <c r="D110" s="139">
        <v>0</v>
      </c>
      <c r="E110" s="139">
        <v>0</v>
      </c>
      <c r="F110" s="139">
        <v>0</v>
      </c>
    </row>
    <row r="111" spans="1:6" ht="12.75" x14ac:dyDescent="0.2">
      <c r="B111" s="49" t="s">
        <v>216</v>
      </c>
      <c r="C111" s="75" t="s">
        <v>217</v>
      </c>
      <c r="D111" s="50">
        <f>D112+D115</f>
        <v>0</v>
      </c>
      <c r="E111" s="50">
        <f>E112+E115</f>
        <v>0</v>
      </c>
      <c r="F111" s="50">
        <f>F112+F115</f>
        <v>0</v>
      </c>
    </row>
    <row r="112" spans="1:6" ht="12.75" x14ac:dyDescent="0.2">
      <c r="B112" s="49" t="s">
        <v>218</v>
      </c>
      <c r="C112" s="75" t="s">
        <v>219</v>
      </c>
      <c r="D112" s="50">
        <f t="shared" ref="D112:F113" si="5">D113</f>
        <v>0</v>
      </c>
      <c r="E112" s="50">
        <f t="shared" si="5"/>
        <v>0</v>
      </c>
      <c r="F112" s="50">
        <f t="shared" si="5"/>
        <v>0</v>
      </c>
    </row>
    <row r="113" spans="2:6" ht="25.5" x14ac:dyDescent="0.2">
      <c r="B113" s="144" t="s">
        <v>220</v>
      </c>
      <c r="C113" s="75" t="s">
        <v>221</v>
      </c>
      <c r="D113" s="50">
        <f t="shared" si="5"/>
        <v>0</v>
      </c>
      <c r="E113" s="50">
        <f t="shared" si="5"/>
        <v>0</v>
      </c>
      <c r="F113" s="50">
        <f t="shared" si="5"/>
        <v>0</v>
      </c>
    </row>
    <row r="114" spans="2:6" ht="12.75" x14ac:dyDescent="0.2">
      <c r="B114" s="145" t="s">
        <v>222</v>
      </c>
      <c r="C114" s="146" t="s">
        <v>221</v>
      </c>
      <c r="D114" s="139">
        <v>0</v>
      </c>
      <c r="E114" s="139">
        <v>0</v>
      </c>
      <c r="F114" s="139">
        <v>0</v>
      </c>
    </row>
    <row r="115" spans="2:6" ht="12.75" x14ac:dyDescent="0.2">
      <c r="B115" s="49" t="s">
        <v>223</v>
      </c>
      <c r="C115" s="75" t="s">
        <v>224</v>
      </c>
      <c r="D115" s="50">
        <f t="shared" ref="D115:F116" si="6">D116</f>
        <v>0</v>
      </c>
      <c r="E115" s="50">
        <f t="shared" si="6"/>
        <v>0</v>
      </c>
      <c r="F115" s="50">
        <f t="shared" si="6"/>
        <v>0</v>
      </c>
    </row>
    <row r="116" spans="2:6" ht="38.25" x14ac:dyDescent="0.2">
      <c r="B116" s="144" t="s">
        <v>225</v>
      </c>
      <c r="C116" s="75" t="s">
        <v>226</v>
      </c>
      <c r="D116" s="50">
        <f t="shared" si="6"/>
        <v>0</v>
      </c>
      <c r="E116" s="50">
        <f t="shared" si="6"/>
        <v>0</v>
      </c>
      <c r="F116" s="50">
        <f t="shared" si="6"/>
        <v>0</v>
      </c>
    </row>
    <row r="117" spans="2:6" ht="25.5" x14ac:dyDescent="0.2">
      <c r="B117" s="145" t="s">
        <v>227</v>
      </c>
      <c r="C117" s="146" t="s">
        <v>228</v>
      </c>
      <c r="D117" s="139">
        <v>0</v>
      </c>
      <c r="E117" s="139">
        <v>0</v>
      </c>
      <c r="F117" s="139">
        <v>0</v>
      </c>
    </row>
  </sheetData>
  <autoFilter ref="A2:F108"/>
  <mergeCells count="1">
    <mergeCell ref="C1:F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zoomScaleNormal="100" workbookViewId="0">
      <selection activeCell="B40" sqref="B40:I40"/>
    </sheetView>
  </sheetViews>
  <sheetFormatPr defaultColWidth="11.42578125" defaultRowHeight="12.75" x14ac:dyDescent="0.2"/>
  <cols>
    <col min="1" max="1" width="16" style="13" customWidth="1"/>
    <col min="2" max="3" width="17.5703125" style="13" customWidth="1"/>
    <col min="4" max="4" width="17.5703125" style="25" customWidth="1"/>
    <col min="5" max="8" width="17.5703125" style="36" customWidth="1"/>
    <col min="9" max="9" width="18.85546875" style="36" customWidth="1"/>
    <col min="10" max="10" width="14.28515625" style="36" customWidth="1"/>
    <col min="11" max="11" width="7.85546875" style="36" customWidth="1"/>
    <col min="12" max="16384" width="11.42578125" style="36"/>
  </cols>
  <sheetData>
    <row r="1" spans="1:9" ht="24" customHeight="1" x14ac:dyDescent="0.2">
      <c r="A1" s="227" t="s">
        <v>7</v>
      </c>
      <c r="B1" s="227"/>
      <c r="C1" s="227"/>
      <c r="D1" s="227"/>
      <c r="E1" s="227"/>
      <c r="F1" s="227"/>
      <c r="G1" s="227"/>
      <c r="H1" s="227"/>
    </row>
    <row r="2" spans="1:9" s="1" customFormat="1" ht="13.5" thickBot="1" x14ac:dyDescent="0.25">
      <c r="A2" s="6"/>
      <c r="I2" s="7" t="s">
        <v>8</v>
      </c>
    </row>
    <row r="3" spans="1:9" s="1" customFormat="1" ht="26.25" thickBot="1" x14ac:dyDescent="0.25">
      <c r="A3" s="32" t="s">
        <v>9</v>
      </c>
      <c r="B3" s="228" t="s">
        <v>329</v>
      </c>
      <c r="C3" s="229"/>
      <c r="D3" s="229"/>
      <c r="E3" s="229"/>
      <c r="F3" s="229"/>
      <c r="G3" s="229"/>
      <c r="H3" s="229"/>
      <c r="I3" s="230"/>
    </row>
    <row r="4" spans="1:9" s="1" customFormat="1" ht="90" thickBot="1" x14ac:dyDescent="0.25">
      <c r="A4" s="33" t="s">
        <v>10</v>
      </c>
      <c r="B4" s="8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292</v>
      </c>
      <c r="H4" s="83" t="s">
        <v>16</v>
      </c>
      <c r="I4" s="10" t="s">
        <v>323</v>
      </c>
    </row>
    <row r="5" spans="1:9" s="1" customFormat="1" x14ac:dyDescent="0.2">
      <c r="A5" s="149">
        <v>63414</v>
      </c>
      <c r="B5" s="157"/>
      <c r="C5" s="158"/>
      <c r="D5" s="159"/>
      <c r="E5" s="159">
        <v>7704.6</v>
      </c>
      <c r="F5" s="159"/>
      <c r="G5" s="160"/>
      <c r="H5" s="160"/>
      <c r="I5" s="161"/>
    </row>
    <row r="6" spans="1:9" s="1" customFormat="1" x14ac:dyDescent="0.2">
      <c r="A6" s="150">
        <v>63612</v>
      </c>
      <c r="B6" s="162"/>
      <c r="C6" s="163"/>
      <c r="D6" s="163"/>
      <c r="E6" s="163">
        <v>3381035</v>
      </c>
      <c r="F6" s="163"/>
      <c r="G6" s="164"/>
      <c r="H6" s="164"/>
      <c r="I6" s="165"/>
    </row>
    <row r="7" spans="1:9" s="1" customFormat="1" x14ac:dyDescent="0.2">
      <c r="A7" s="150">
        <v>64132</v>
      </c>
      <c r="B7" s="162"/>
      <c r="C7" s="163">
        <v>80</v>
      </c>
      <c r="D7" s="163"/>
      <c r="E7" s="163"/>
      <c r="F7" s="163"/>
      <c r="G7" s="164"/>
      <c r="H7" s="164"/>
      <c r="I7" s="165"/>
    </row>
    <row r="8" spans="1:9" s="1" customFormat="1" x14ac:dyDescent="0.2">
      <c r="A8" s="150">
        <v>65264</v>
      </c>
      <c r="B8" s="162"/>
      <c r="C8" s="163">
        <v>18000</v>
      </c>
      <c r="D8" s="163">
        <v>1217880</v>
      </c>
      <c r="E8" s="163"/>
      <c r="F8" s="163"/>
      <c r="G8" s="164"/>
      <c r="H8" s="164"/>
      <c r="I8" s="165"/>
    </row>
    <row r="9" spans="1:9" s="1" customFormat="1" x14ac:dyDescent="0.2">
      <c r="A9" s="150">
        <v>66142</v>
      </c>
      <c r="B9" s="162"/>
      <c r="C9" s="163">
        <v>1800</v>
      </c>
      <c r="D9" s="163"/>
      <c r="E9" s="163"/>
      <c r="F9" s="163"/>
      <c r="G9" s="164"/>
      <c r="H9" s="164"/>
      <c r="I9" s="165"/>
    </row>
    <row r="10" spans="1:9" s="1" customFormat="1" x14ac:dyDescent="0.2">
      <c r="A10" s="150">
        <v>66151</v>
      </c>
      <c r="B10" s="162"/>
      <c r="C10" s="163">
        <v>664000</v>
      </c>
      <c r="D10" s="163"/>
      <c r="E10" s="163"/>
      <c r="F10" s="163"/>
      <c r="G10" s="164"/>
      <c r="H10" s="164"/>
      <c r="I10" s="165"/>
    </row>
    <row r="11" spans="1:9" s="1" customFormat="1" x14ac:dyDescent="0.2">
      <c r="A11" s="150">
        <v>66314</v>
      </c>
      <c r="B11" s="162"/>
      <c r="C11" s="163"/>
      <c r="D11" s="163"/>
      <c r="E11" s="163"/>
      <c r="F11" s="163">
        <v>2000</v>
      </c>
      <c r="G11" s="164"/>
      <c r="H11" s="164"/>
      <c r="I11" s="165"/>
    </row>
    <row r="12" spans="1:9" s="1" customFormat="1" ht="13.5" thickBot="1" x14ac:dyDescent="0.25">
      <c r="A12" s="150">
        <v>67111</v>
      </c>
      <c r="B12" s="162">
        <v>1051900</v>
      </c>
      <c r="C12" s="163"/>
      <c r="D12" s="163"/>
      <c r="E12" s="163"/>
      <c r="F12" s="163"/>
      <c r="G12" s="164"/>
      <c r="H12" s="164"/>
      <c r="I12" s="165"/>
    </row>
    <row r="13" spans="1:9" s="1" customFormat="1" ht="30" customHeight="1" thickBot="1" x14ac:dyDescent="0.25">
      <c r="A13" s="11" t="s">
        <v>17</v>
      </c>
      <c r="B13" s="168">
        <v>1051900</v>
      </c>
      <c r="C13" s="169">
        <v>683880</v>
      </c>
      <c r="D13" s="170">
        <v>1217880</v>
      </c>
      <c r="E13" s="169">
        <v>3388739.6</v>
      </c>
      <c r="F13" s="170">
        <v>2000</v>
      </c>
      <c r="G13" s="169">
        <v>0</v>
      </c>
      <c r="H13" s="171">
        <v>0</v>
      </c>
      <c r="I13" s="171">
        <v>0</v>
      </c>
    </row>
    <row r="14" spans="1:9" s="1" customFormat="1" ht="28.5" customHeight="1" thickBot="1" x14ac:dyDescent="0.25">
      <c r="A14" s="11" t="s">
        <v>330</v>
      </c>
      <c r="B14" s="231">
        <f>B13+C13+D13+E13+F13+G13+I13</f>
        <v>6344399.5999999996</v>
      </c>
      <c r="C14" s="232"/>
      <c r="D14" s="232"/>
      <c r="E14" s="232"/>
      <c r="F14" s="232"/>
      <c r="G14" s="232"/>
      <c r="H14" s="232"/>
      <c r="I14" s="233"/>
    </row>
    <row r="15" spans="1:9" ht="13.5" thickBot="1" x14ac:dyDescent="0.25">
      <c r="A15" s="37"/>
      <c r="B15" s="37"/>
      <c r="C15" s="37"/>
      <c r="D15" s="4"/>
      <c r="E15" s="12"/>
      <c r="H15" s="7"/>
    </row>
    <row r="16" spans="1:9" ht="24" customHeight="1" thickBot="1" x14ac:dyDescent="0.25">
      <c r="A16" s="34" t="s">
        <v>9</v>
      </c>
      <c r="B16" s="228" t="s">
        <v>332</v>
      </c>
      <c r="C16" s="229"/>
      <c r="D16" s="229"/>
      <c r="E16" s="229"/>
      <c r="F16" s="229"/>
      <c r="G16" s="229"/>
      <c r="H16" s="229"/>
      <c r="I16" s="230"/>
    </row>
    <row r="17" spans="1:9" ht="90" thickBot="1" x14ac:dyDescent="0.25">
      <c r="A17" s="35" t="s">
        <v>10</v>
      </c>
      <c r="B17" s="151" t="s">
        <v>11</v>
      </c>
      <c r="C17" s="152" t="s">
        <v>12</v>
      </c>
      <c r="D17" s="152" t="s">
        <v>13</v>
      </c>
      <c r="E17" s="152" t="s">
        <v>14</v>
      </c>
      <c r="F17" s="152" t="s">
        <v>15</v>
      </c>
      <c r="G17" s="152" t="s">
        <v>292</v>
      </c>
      <c r="H17" s="153" t="s">
        <v>16</v>
      </c>
      <c r="I17" s="154" t="s">
        <v>323</v>
      </c>
    </row>
    <row r="18" spans="1:9" x14ac:dyDescent="0.2">
      <c r="A18" s="149">
        <v>63414</v>
      </c>
      <c r="B18" s="157"/>
      <c r="C18" s="158"/>
      <c r="D18" s="159"/>
      <c r="E18" s="159"/>
      <c r="F18" s="159"/>
      <c r="G18" s="172"/>
      <c r="H18" s="172"/>
      <c r="I18" s="173"/>
    </row>
    <row r="19" spans="1:9" x14ac:dyDescent="0.2">
      <c r="A19" s="150">
        <v>63612</v>
      </c>
      <c r="B19" s="162"/>
      <c r="C19" s="163"/>
      <c r="D19" s="163"/>
      <c r="E19" s="163">
        <v>3381035</v>
      </c>
      <c r="F19" s="163"/>
      <c r="G19" s="174"/>
      <c r="H19" s="174"/>
      <c r="I19" s="175"/>
    </row>
    <row r="20" spans="1:9" x14ac:dyDescent="0.2">
      <c r="A20" s="150">
        <v>64132</v>
      </c>
      <c r="B20" s="162"/>
      <c r="C20" s="163">
        <v>80</v>
      </c>
      <c r="D20" s="163"/>
      <c r="E20" s="163"/>
      <c r="F20" s="163"/>
      <c r="G20" s="174"/>
      <c r="H20" s="174"/>
      <c r="I20" s="175"/>
    </row>
    <row r="21" spans="1:9" x14ac:dyDescent="0.2">
      <c r="A21" s="150">
        <v>65264</v>
      </c>
      <c r="B21" s="162"/>
      <c r="C21" s="163">
        <v>18000</v>
      </c>
      <c r="D21" s="163">
        <v>1217880</v>
      </c>
      <c r="E21" s="163"/>
      <c r="F21" s="163"/>
      <c r="G21" s="174"/>
      <c r="H21" s="174"/>
      <c r="I21" s="175"/>
    </row>
    <row r="22" spans="1:9" x14ac:dyDescent="0.2">
      <c r="A22" s="150">
        <v>66142</v>
      </c>
      <c r="B22" s="162"/>
      <c r="C22" s="163">
        <v>1800</v>
      </c>
      <c r="D22" s="163"/>
      <c r="E22" s="163"/>
      <c r="F22" s="163"/>
      <c r="G22" s="174"/>
      <c r="H22" s="174"/>
      <c r="I22" s="175"/>
    </row>
    <row r="23" spans="1:9" x14ac:dyDescent="0.2">
      <c r="A23" s="150">
        <v>66151</v>
      </c>
      <c r="B23" s="162"/>
      <c r="C23" s="163">
        <v>664000</v>
      </c>
      <c r="D23" s="163"/>
      <c r="E23" s="163"/>
      <c r="F23" s="163"/>
      <c r="G23" s="174"/>
      <c r="H23" s="174"/>
      <c r="I23" s="175"/>
    </row>
    <row r="24" spans="1:9" x14ac:dyDescent="0.2">
      <c r="A24" s="150">
        <v>66314</v>
      </c>
      <c r="B24" s="162"/>
      <c r="C24" s="163"/>
      <c r="D24" s="163"/>
      <c r="E24" s="163"/>
      <c r="F24" s="163">
        <v>2000</v>
      </c>
      <c r="G24" s="174"/>
      <c r="H24" s="174"/>
      <c r="I24" s="175"/>
    </row>
    <row r="25" spans="1:9" ht="13.5" thickBot="1" x14ac:dyDescent="0.25">
      <c r="A25" s="150">
        <v>67111</v>
      </c>
      <c r="B25" s="162">
        <v>1051900</v>
      </c>
      <c r="C25" s="163"/>
      <c r="D25" s="163"/>
      <c r="E25" s="163"/>
      <c r="F25" s="163"/>
      <c r="G25" s="176"/>
      <c r="H25" s="176"/>
      <c r="I25" s="177"/>
    </row>
    <row r="26" spans="1:9" s="1" customFormat="1" ht="30" customHeight="1" thickBot="1" x14ac:dyDescent="0.25">
      <c r="A26" s="11" t="s">
        <v>17</v>
      </c>
      <c r="B26" s="168">
        <v>1051900</v>
      </c>
      <c r="C26" s="169">
        <v>683880</v>
      </c>
      <c r="D26" s="170">
        <v>1217880</v>
      </c>
      <c r="E26" s="169">
        <v>3381035</v>
      </c>
      <c r="F26" s="170">
        <v>2000</v>
      </c>
      <c r="G26" s="155">
        <v>0</v>
      </c>
      <c r="H26" s="156">
        <v>0</v>
      </c>
      <c r="I26" s="156">
        <v>0</v>
      </c>
    </row>
    <row r="27" spans="1:9" s="1" customFormat="1" ht="28.5" customHeight="1" thickBot="1" x14ac:dyDescent="0.25">
      <c r="A27" s="11" t="s">
        <v>341</v>
      </c>
      <c r="B27" s="231">
        <f>B26+C26+D26+E26+F26+G26+I26</f>
        <v>6336695</v>
      </c>
      <c r="C27" s="232"/>
      <c r="D27" s="232"/>
      <c r="E27" s="232"/>
      <c r="F27" s="232"/>
      <c r="G27" s="232"/>
      <c r="H27" s="232"/>
      <c r="I27" s="233"/>
    </row>
    <row r="28" spans="1:9" ht="13.5" thickBot="1" x14ac:dyDescent="0.25">
      <c r="D28" s="53"/>
      <c r="E28" s="54"/>
    </row>
    <row r="29" spans="1:9" ht="26.25" thickBot="1" x14ac:dyDescent="0.25">
      <c r="A29" s="34" t="s">
        <v>9</v>
      </c>
      <c r="B29" s="228" t="s">
        <v>340</v>
      </c>
      <c r="C29" s="229"/>
      <c r="D29" s="229"/>
      <c r="E29" s="229"/>
      <c r="F29" s="229"/>
      <c r="G29" s="229"/>
      <c r="H29" s="229"/>
      <c r="I29" s="230"/>
    </row>
    <row r="30" spans="1:9" ht="90" thickBot="1" x14ac:dyDescent="0.25">
      <c r="A30" s="35" t="s">
        <v>10</v>
      </c>
      <c r="B30" s="8" t="s">
        <v>11</v>
      </c>
      <c r="C30" s="9" t="s">
        <v>12</v>
      </c>
      <c r="D30" s="9" t="s">
        <v>13</v>
      </c>
      <c r="E30" s="9" t="s">
        <v>14</v>
      </c>
      <c r="F30" s="9" t="s">
        <v>15</v>
      </c>
      <c r="G30" s="9" t="s">
        <v>292</v>
      </c>
      <c r="H30" s="83" t="s">
        <v>16</v>
      </c>
      <c r="I30" s="10" t="s">
        <v>323</v>
      </c>
    </row>
    <row r="31" spans="1:9" x14ac:dyDescent="0.2">
      <c r="A31" s="149">
        <v>63414</v>
      </c>
      <c r="B31" s="157"/>
      <c r="C31" s="158"/>
      <c r="D31" s="159"/>
      <c r="E31" s="159"/>
      <c r="F31" s="159"/>
      <c r="G31" s="160"/>
      <c r="H31" s="160"/>
      <c r="I31" s="161"/>
    </row>
    <row r="32" spans="1:9" x14ac:dyDescent="0.2">
      <c r="A32" s="150">
        <v>63612</v>
      </c>
      <c r="B32" s="162"/>
      <c r="C32" s="163"/>
      <c r="D32" s="163"/>
      <c r="E32" s="163">
        <v>3381035</v>
      </c>
      <c r="F32" s="163"/>
      <c r="G32" s="164"/>
      <c r="H32" s="164"/>
      <c r="I32" s="165"/>
    </row>
    <row r="33" spans="1:9" x14ac:dyDescent="0.2">
      <c r="A33" s="150">
        <v>64132</v>
      </c>
      <c r="B33" s="162"/>
      <c r="C33" s="163">
        <v>80</v>
      </c>
      <c r="D33" s="163"/>
      <c r="E33" s="163"/>
      <c r="F33" s="163"/>
      <c r="G33" s="164"/>
      <c r="H33" s="164"/>
      <c r="I33" s="165"/>
    </row>
    <row r="34" spans="1:9" x14ac:dyDescent="0.2">
      <c r="A34" s="150">
        <v>65264</v>
      </c>
      <c r="B34" s="162"/>
      <c r="C34" s="163">
        <v>18000</v>
      </c>
      <c r="D34" s="163">
        <v>1217880</v>
      </c>
      <c r="E34" s="163"/>
      <c r="F34" s="163"/>
      <c r="G34" s="164"/>
      <c r="H34" s="164"/>
      <c r="I34" s="165"/>
    </row>
    <row r="35" spans="1:9" x14ac:dyDescent="0.2">
      <c r="A35" s="150">
        <v>66142</v>
      </c>
      <c r="B35" s="162"/>
      <c r="C35" s="163">
        <v>1800</v>
      </c>
      <c r="D35" s="163"/>
      <c r="E35" s="163"/>
      <c r="F35" s="163"/>
      <c r="G35" s="164"/>
      <c r="H35" s="164"/>
      <c r="I35" s="165"/>
    </row>
    <row r="36" spans="1:9" ht="13.5" customHeight="1" x14ac:dyDescent="0.2">
      <c r="A36" s="150">
        <v>66151</v>
      </c>
      <c r="B36" s="162"/>
      <c r="C36" s="163">
        <v>664000</v>
      </c>
      <c r="D36" s="163"/>
      <c r="E36" s="163"/>
      <c r="F36" s="163"/>
      <c r="G36" s="164"/>
      <c r="H36" s="164"/>
      <c r="I36" s="165"/>
    </row>
    <row r="37" spans="1:9" ht="13.5" customHeight="1" x14ac:dyDescent="0.2">
      <c r="A37" s="150">
        <v>66314</v>
      </c>
      <c r="B37" s="162"/>
      <c r="C37" s="163"/>
      <c r="D37" s="163"/>
      <c r="E37" s="163"/>
      <c r="F37" s="163">
        <v>2000</v>
      </c>
      <c r="G37" s="164"/>
      <c r="H37" s="164"/>
      <c r="I37" s="165"/>
    </row>
    <row r="38" spans="1:9" ht="13.5" thickBot="1" x14ac:dyDescent="0.25">
      <c r="A38" s="150">
        <v>67111</v>
      </c>
      <c r="B38" s="162">
        <v>1051900</v>
      </c>
      <c r="C38" s="163"/>
      <c r="D38" s="163"/>
      <c r="E38" s="163"/>
      <c r="F38" s="163"/>
      <c r="G38" s="166"/>
      <c r="H38" s="166"/>
      <c r="I38" s="167"/>
    </row>
    <row r="39" spans="1:9" s="1" customFormat="1" ht="30" customHeight="1" thickBot="1" x14ac:dyDescent="0.25">
      <c r="A39" s="11" t="s">
        <v>17</v>
      </c>
      <c r="B39" s="168">
        <v>1051900</v>
      </c>
      <c r="C39" s="169">
        <v>683880</v>
      </c>
      <c r="D39" s="170">
        <v>1217880</v>
      </c>
      <c r="E39" s="169">
        <v>3381035</v>
      </c>
      <c r="F39" s="170">
        <v>2000</v>
      </c>
      <c r="G39" s="169">
        <v>0</v>
      </c>
      <c r="H39" s="171">
        <v>0</v>
      </c>
      <c r="I39" s="171">
        <v>0</v>
      </c>
    </row>
    <row r="40" spans="1:9" s="1" customFormat="1" ht="28.5" customHeight="1" thickBot="1" x14ac:dyDescent="0.25">
      <c r="A40" s="11" t="s">
        <v>342</v>
      </c>
      <c r="B40" s="231">
        <f>B39+C39+D39+E39+F39+G39+I39</f>
        <v>6336695</v>
      </c>
      <c r="C40" s="232"/>
      <c r="D40" s="232"/>
      <c r="E40" s="232"/>
      <c r="F40" s="232"/>
      <c r="G40" s="232"/>
      <c r="H40" s="232"/>
      <c r="I40" s="233"/>
    </row>
    <row r="41" spans="1:9" ht="13.5" customHeight="1" x14ac:dyDescent="0.2">
      <c r="C41" s="14"/>
      <c r="D41" s="53"/>
      <c r="E41" s="55"/>
    </row>
    <row r="42" spans="1:9" ht="13.5" customHeight="1" x14ac:dyDescent="0.2">
      <c r="C42" s="14"/>
      <c r="D42" s="56"/>
      <c r="E42" s="57"/>
    </row>
    <row r="43" spans="1:9" ht="13.5" customHeight="1" x14ac:dyDescent="0.2">
      <c r="D43" s="58"/>
      <c r="E43" s="59"/>
    </row>
    <row r="44" spans="1:9" ht="13.5" customHeight="1" x14ac:dyDescent="0.2">
      <c r="D44" s="60"/>
      <c r="E44" s="61"/>
    </row>
    <row r="45" spans="1:9" ht="13.5" customHeight="1" x14ac:dyDescent="0.2">
      <c r="D45" s="53"/>
      <c r="E45" s="54"/>
    </row>
    <row r="46" spans="1:9" ht="28.5" customHeight="1" x14ac:dyDescent="0.2">
      <c r="C46" s="14"/>
      <c r="D46" s="53"/>
      <c r="E46" s="62"/>
    </row>
    <row r="47" spans="1:9" ht="13.5" customHeight="1" x14ac:dyDescent="0.2">
      <c r="C47" s="14"/>
      <c r="D47" s="53"/>
      <c r="E47" s="57"/>
    </row>
    <row r="48" spans="1:9" ht="13.5" customHeight="1" x14ac:dyDescent="0.2">
      <c r="D48" s="53"/>
      <c r="E48" s="54"/>
    </row>
    <row r="49" spans="2:5" ht="13.5" customHeight="1" x14ac:dyDescent="0.2">
      <c r="D49" s="53"/>
      <c r="E49" s="61"/>
    </row>
    <row r="50" spans="2:5" ht="13.5" customHeight="1" x14ac:dyDescent="0.2">
      <c r="D50" s="53"/>
      <c r="E50" s="54"/>
    </row>
    <row r="51" spans="2:5" ht="22.5" customHeight="1" x14ac:dyDescent="0.2">
      <c r="D51" s="53"/>
      <c r="E51" s="63"/>
    </row>
    <row r="52" spans="2:5" ht="13.5" customHeight="1" x14ac:dyDescent="0.2">
      <c r="D52" s="58"/>
      <c r="E52" s="59"/>
    </row>
    <row r="53" spans="2:5" ht="13.5" customHeight="1" x14ac:dyDescent="0.2">
      <c r="B53" s="14"/>
      <c r="D53" s="58"/>
      <c r="E53" s="64"/>
    </row>
    <row r="54" spans="2:5" ht="13.5" customHeight="1" x14ac:dyDescent="0.2">
      <c r="C54" s="14"/>
      <c r="D54" s="58"/>
      <c r="E54" s="65"/>
    </row>
    <row r="55" spans="2:5" ht="13.5" customHeight="1" x14ac:dyDescent="0.2">
      <c r="C55" s="14"/>
      <c r="D55" s="60"/>
      <c r="E55" s="57"/>
    </row>
    <row r="56" spans="2:5" ht="13.5" customHeight="1" x14ac:dyDescent="0.2">
      <c r="D56" s="53"/>
      <c r="E56" s="54"/>
    </row>
    <row r="57" spans="2:5" ht="13.5" customHeight="1" x14ac:dyDescent="0.2">
      <c r="B57" s="14"/>
      <c r="D57" s="53"/>
      <c r="E57" s="55"/>
    </row>
    <row r="58" spans="2:5" ht="13.5" customHeight="1" x14ac:dyDescent="0.2">
      <c r="C58" s="14"/>
      <c r="D58" s="53"/>
      <c r="E58" s="64"/>
    </row>
    <row r="59" spans="2:5" ht="13.5" customHeight="1" x14ac:dyDescent="0.2">
      <c r="C59" s="14"/>
      <c r="D59" s="60"/>
      <c r="E59" s="57"/>
    </row>
    <row r="60" spans="2:5" ht="13.5" customHeight="1" x14ac:dyDescent="0.2">
      <c r="D60" s="58"/>
      <c r="E60" s="54"/>
    </row>
    <row r="61" spans="2:5" ht="13.5" customHeight="1" x14ac:dyDescent="0.2">
      <c r="C61" s="14"/>
      <c r="D61" s="58"/>
      <c r="E61" s="64"/>
    </row>
    <row r="62" spans="2:5" ht="22.5" customHeight="1" x14ac:dyDescent="0.2">
      <c r="D62" s="60"/>
      <c r="E62" s="63"/>
    </row>
    <row r="63" spans="2:5" ht="13.5" customHeight="1" x14ac:dyDescent="0.2">
      <c r="D63" s="53"/>
      <c r="E63" s="54"/>
    </row>
    <row r="64" spans="2:5" ht="13.5" customHeight="1" x14ac:dyDescent="0.2">
      <c r="D64" s="60"/>
      <c r="E64" s="57"/>
    </row>
    <row r="65" spans="1:5" ht="13.5" customHeight="1" x14ac:dyDescent="0.2">
      <c r="D65" s="53"/>
      <c r="E65" s="54"/>
    </row>
    <row r="66" spans="1:5" ht="13.5" customHeight="1" x14ac:dyDescent="0.2">
      <c r="D66" s="53"/>
      <c r="E66" s="54"/>
    </row>
    <row r="67" spans="1:5" ht="13.5" customHeight="1" x14ac:dyDescent="0.2">
      <c r="A67" s="14"/>
      <c r="D67" s="66"/>
      <c r="E67" s="64"/>
    </row>
    <row r="68" spans="1:5" ht="13.5" customHeight="1" x14ac:dyDescent="0.2">
      <c r="B68" s="14"/>
      <c r="C68" s="14"/>
      <c r="D68" s="67"/>
      <c r="E68" s="64"/>
    </row>
    <row r="69" spans="1:5" ht="13.5" customHeight="1" x14ac:dyDescent="0.2">
      <c r="B69" s="14"/>
      <c r="C69" s="14"/>
      <c r="D69" s="67"/>
      <c r="E69" s="55"/>
    </row>
    <row r="70" spans="1:5" ht="13.5" customHeight="1" x14ac:dyDescent="0.2">
      <c r="B70" s="14"/>
      <c r="C70" s="14"/>
      <c r="D70" s="60"/>
      <c r="E70" s="61"/>
    </row>
    <row r="71" spans="1:5" x14ac:dyDescent="0.2">
      <c r="D71" s="53"/>
      <c r="E71" s="54"/>
    </row>
    <row r="72" spans="1:5" x14ac:dyDescent="0.2">
      <c r="B72" s="14"/>
      <c r="D72" s="53"/>
      <c r="E72" s="64"/>
    </row>
    <row r="73" spans="1:5" x14ac:dyDescent="0.2">
      <c r="C73" s="14"/>
      <c r="D73" s="53"/>
      <c r="E73" s="55"/>
    </row>
    <row r="74" spans="1:5" x14ac:dyDescent="0.2">
      <c r="C74" s="14"/>
      <c r="D74" s="60"/>
      <c r="E74" s="57"/>
    </row>
    <row r="75" spans="1:5" x14ac:dyDescent="0.2">
      <c r="D75" s="53"/>
      <c r="E75" s="54"/>
    </row>
    <row r="76" spans="1:5" x14ac:dyDescent="0.2">
      <c r="D76" s="53"/>
      <c r="E76" s="54"/>
    </row>
    <row r="77" spans="1:5" x14ac:dyDescent="0.2">
      <c r="D77" s="15"/>
      <c r="E77" s="16"/>
    </row>
    <row r="78" spans="1:5" x14ac:dyDescent="0.2">
      <c r="D78" s="53"/>
      <c r="E78" s="54"/>
    </row>
    <row r="79" spans="1:5" x14ac:dyDescent="0.2">
      <c r="D79" s="53"/>
      <c r="E79" s="54"/>
    </row>
    <row r="80" spans="1:5" x14ac:dyDescent="0.2">
      <c r="D80" s="53"/>
      <c r="E80" s="54"/>
    </row>
    <row r="81" spans="1:5" x14ac:dyDescent="0.2">
      <c r="D81" s="60"/>
      <c r="E81" s="57"/>
    </row>
    <row r="82" spans="1:5" x14ac:dyDescent="0.2">
      <c r="D82" s="53"/>
      <c r="E82" s="54"/>
    </row>
    <row r="83" spans="1:5" x14ac:dyDescent="0.2">
      <c r="D83" s="60"/>
      <c r="E83" s="57"/>
    </row>
    <row r="84" spans="1:5" x14ac:dyDescent="0.2">
      <c r="D84" s="53"/>
      <c r="E84" s="54"/>
    </row>
    <row r="85" spans="1:5" x14ac:dyDescent="0.2">
      <c r="D85" s="53"/>
      <c r="E85" s="54"/>
    </row>
    <row r="86" spans="1:5" x14ac:dyDescent="0.2">
      <c r="D86" s="53"/>
      <c r="E86" s="54"/>
    </row>
    <row r="87" spans="1:5" x14ac:dyDescent="0.2">
      <c r="D87" s="53"/>
      <c r="E87" s="54"/>
    </row>
    <row r="88" spans="1:5" ht="28.5" customHeight="1" x14ac:dyDescent="0.2">
      <c r="A88" s="68"/>
      <c r="B88" s="68"/>
      <c r="C88" s="68"/>
      <c r="D88" s="69"/>
      <c r="E88" s="17"/>
    </row>
    <row r="89" spans="1:5" x14ac:dyDescent="0.2">
      <c r="C89" s="14"/>
      <c r="D89" s="53"/>
      <c r="E89" s="55"/>
    </row>
    <row r="90" spans="1:5" x14ac:dyDescent="0.2">
      <c r="D90" s="18"/>
      <c r="E90" s="19"/>
    </row>
    <row r="91" spans="1:5" x14ac:dyDescent="0.2">
      <c r="D91" s="53"/>
      <c r="E91" s="54"/>
    </row>
    <row r="92" spans="1:5" x14ac:dyDescent="0.2">
      <c r="D92" s="15"/>
      <c r="E92" s="16"/>
    </row>
    <row r="93" spans="1:5" x14ac:dyDescent="0.2">
      <c r="D93" s="15"/>
      <c r="E93" s="16"/>
    </row>
    <row r="94" spans="1:5" x14ac:dyDescent="0.2">
      <c r="D94" s="53"/>
      <c r="E94" s="54"/>
    </row>
    <row r="95" spans="1:5" x14ac:dyDescent="0.2">
      <c r="D95" s="60"/>
      <c r="E95" s="57"/>
    </row>
    <row r="96" spans="1:5" x14ac:dyDescent="0.2">
      <c r="D96" s="53"/>
      <c r="E96" s="54"/>
    </row>
    <row r="97" spans="3:5" x14ac:dyDescent="0.2">
      <c r="D97" s="53"/>
      <c r="E97" s="54"/>
    </row>
    <row r="98" spans="3:5" x14ac:dyDescent="0.2">
      <c r="D98" s="60"/>
      <c r="E98" s="57"/>
    </row>
    <row r="99" spans="3:5" x14ac:dyDescent="0.2">
      <c r="D99" s="53"/>
      <c r="E99" s="54"/>
    </row>
    <row r="100" spans="3:5" x14ac:dyDescent="0.2">
      <c r="D100" s="15"/>
      <c r="E100" s="16"/>
    </row>
    <row r="101" spans="3:5" x14ac:dyDescent="0.2">
      <c r="D101" s="60"/>
      <c r="E101" s="19"/>
    </row>
    <row r="102" spans="3:5" x14ac:dyDescent="0.2">
      <c r="D102" s="58"/>
      <c r="E102" s="16"/>
    </row>
    <row r="103" spans="3:5" x14ac:dyDescent="0.2">
      <c r="D103" s="60"/>
      <c r="E103" s="57"/>
    </row>
    <row r="104" spans="3:5" x14ac:dyDescent="0.2">
      <c r="D104" s="53"/>
      <c r="E104" s="54"/>
    </row>
    <row r="105" spans="3:5" x14ac:dyDescent="0.2">
      <c r="C105" s="14"/>
      <c r="D105" s="53"/>
      <c r="E105" s="55"/>
    </row>
    <row r="106" spans="3:5" x14ac:dyDescent="0.2">
      <c r="D106" s="58"/>
      <c r="E106" s="57"/>
    </row>
    <row r="107" spans="3:5" x14ac:dyDescent="0.2">
      <c r="D107" s="58"/>
      <c r="E107" s="16"/>
    </row>
    <row r="108" spans="3:5" x14ac:dyDescent="0.2">
      <c r="C108" s="14"/>
      <c r="D108" s="58"/>
      <c r="E108" s="20"/>
    </row>
    <row r="109" spans="3:5" x14ac:dyDescent="0.2">
      <c r="C109" s="14"/>
      <c r="D109" s="60"/>
      <c r="E109" s="61"/>
    </row>
    <row r="110" spans="3:5" x14ac:dyDescent="0.2">
      <c r="D110" s="53"/>
      <c r="E110" s="54"/>
    </row>
    <row r="111" spans="3:5" x14ac:dyDescent="0.2">
      <c r="D111" s="18"/>
      <c r="E111" s="21"/>
    </row>
    <row r="112" spans="3:5" ht="11.25" customHeight="1" x14ac:dyDescent="0.2">
      <c r="D112" s="15"/>
      <c r="E112" s="16"/>
    </row>
    <row r="113" spans="1:5" ht="24" customHeight="1" x14ac:dyDescent="0.2">
      <c r="B113" s="14"/>
      <c r="D113" s="15"/>
      <c r="E113" s="22"/>
    </row>
    <row r="114" spans="1:5" ht="15" customHeight="1" x14ac:dyDescent="0.2">
      <c r="C114" s="14"/>
      <c r="D114" s="15"/>
      <c r="E114" s="22"/>
    </row>
    <row r="115" spans="1:5" ht="11.25" customHeight="1" x14ac:dyDescent="0.2">
      <c r="D115" s="18"/>
      <c r="E115" s="19"/>
    </row>
    <row r="116" spans="1:5" x14ac:dyDescent="0.2">
      <c r="D116" s="15"/>
      <c r="E116" s="16"/>
    </row>
    <row r="117" spans="1:5" ht="13.5" customHeight="1" x14ac:dyDescent="0.2">
      <c r="B117" s="14"/>
      <c r="D117" s="15"/>
      <c r="E117" s="23"/>
    </row>
    <row r="118" spans="1:5" ht="12.75" customHeight="1" x14ac:dyDescent="0.2">
      <c r="C118" s="14"/>
      <c r="D118" s="15"/>
      <c r="E118" s="55"/>
    </row>
    <row r="119" spans="1:5" ht="12.75" customHeight="1" x14ac:dyDescent="0.2">
      <c r="C119" s="14"/>
      <c r="D119" s="60"/>
      <c r="E119" s="61"/>
    </row>
    <row r="120" spans="1:5" x14ac:dyDescent="0.2">
      <c r="D120" s="53"/>
      <c r="E120" s="54"/>
    </row>
    <row r="121" spans="1:5" x14ac:dyDescent="0.2">
      <c r="C121" s="14"/>
      <c r="D121" s="53"/>
      <c r="E121" s="20"/>
    </row>
    <row r="122" spans="1:5" x14ac:dyDescent="0.2">
      <c r="D122" s="18"/>
      <c r="E122" s="19"/>
    </row>
    <row r="123" spans="1:5" x14ac:dyDescent="0.2">
      <c r="D123" s="15"/>
      <c r="E123" s="16"/>
    </row>
    <row r="124" spans="1:5" x14ac:dyDescent="0.2">
      <c r="D124" s="53"/>
      <c r="E124" s="54"/>
    </row>
    <row r="125" spans="1:5" ht="19.5" customHeight="1" x14ac:dyDescent="0.2">
      <c r="A125" s="64"/>
      <c r="B125" s="37"/>
      <c r="C125" s="37"/>
      <c r="D125" s="37"/>
      <c r="E125" s="64"/>
    </row>
    <row r="126" spans="1:5" ht="15" customHeight="1" x14ac:dyDescent="0.2">
      <c r="A126" s="14"/>
      <c r="D126" s="66"/>
      <c r="E126" s="64"/>
    </row>
    <row r="127" spans="1:5" x14ac:dyDescent="0.2">
      <c r="A127" s="14"/>
      <c r="B127" s="14"/>
      <c r="D127" s="66"/>
      <c r="E127" s="55"/>
    </row>
    <row r="128" spans="1:5" x14ac:dyDescent="0.2">
      <c r="C128" s="14"/>
      <c r="D128" s="53"/>
      <c r="E128" s="64"/>
    </row>
    <row r="129" spans="1:5" x14ac:dyDescent="0.2">
      <c r="D129" s="56"/>
      <c r="E129" s="57"/>
    </row>
    <row r="130" spans="1:5" x14ac:dyDescent="0.2">
      <c r="B130" s="14"/>
      <c r="D130" s="53"/>
      <c r="E130" s="55"/>
    </row>
    <row r="131" spans="1:5" x14ac:dyDescent="0.2">
      <c r="C131" s="14"/>
      <c r="D131" s="53"/>
      <c r="E131" s="55"/>
    </row>
    <row r="132" spans="1:5" x14ac:dyDescent="0.2">
      <c r="D132" s="60"/>
      <c r="E132" s="61"/>
    </row>
    <row r="133" spans="1:5" ht="22.5" customHeight="1" x14ac:dyDescent="0.2">
      <c r="C133" s="14"/>
      <c r="D133" s="53"/>
      <c r="E133" s="62"/>
    </row>
    <row r="134" spans="1:5" x14ac:dyDescent="0.2">
      <c r="D134" s="53"/>
      <c r="E134" s="61"/>
    </row>
    <row r="135" spans="1:5" x14ac:dyDescent="0.2">
      <c r="B135" s="14"/>
      <c r="D135" s="58"/>
      <c r="E135" s="64"/>
    </row>
    <row r="136" spans="1:5" x14ac:dyDescent="0.2">
      <c r="C136" s="14"/>
      <c r="D136" s="58"/>
      <c r="E136" s="65"/>
    </row>
    <row r="137" spans="1:5" x14ac:dyDescent="0.2">
      <c r="D137" s="60"/>
      <c r="E137" s="57"/>
    </row>
    <row r="138" spans="1:5" ht="13.5" customHeight="1" x14ac:dyDescent="0.2">
      <c r="A138" s="14"/>
      <c r="D138" s="66"/>
      <c r="E138" s="64"/>
    </row>
    <row r="139" spans="1:5" ht="13.5" customHeight="1" x14ac:dyDescent="0.2">
      <c r="B139" s="14"/>
      <c r="D139" s="53"/>
      <c r="E139" s="64"/>
    </row>
    <row r="140" spans="1:5" ht="13.5" customHeight="1" x14ac:dyDescent="0.2">
      <c r="C140" s="14"/>
      <c r="D140" s="53"/>
      <c r="E140" s="55"/>
    </row>
    <row r="141" spans="1:5" x14ac:dyDescent="0.2">
      <c r="C141" s="14"/>
      <c r="D141" s="60"/>
      <c r="E141" s="57"/>
    </row>
    <row r="142" spans="1:5" x14ac:dyDescent="0.2">
      <c r="C142" s="14"/>
      <c r="D142" s="53"/>
      <c r="E142" s="55"/>
    </row>
    <row r="143" spans="1:5" x14ac:dyDescent="0.2">
      <c r="D143" s="18"/>
      <c r="E143" s="19"/>
    </row>
    <row r="144" spans="1:5" x14ac:dyDescent="0.2">
      <c r="C144" s="14"/>
      <c r="D144" s="58"/>
      <c r="E144" s="20"/>
    </row>
    <row r="145" spans="1:5" x14ac:dyDescent="0.2">
      <c r="C145" s="14"/>
      <c r="D145" s="60"/>
      <c r="E145" s="61"/>
    </row>
    <row r="146" spans="1:5" x14ac:dyDescent="0.2">
      <c r="D146" s="18"/>
      <c r="E146" s="24"/>
    </row>
    <row r="147" spans="1:5" x14ac:dyDescent="0.2">
      <c r="B147" s="14"/>
      <c r="D147" s="15"/>
      <c r="E147" s="23"/>
    </row>
    <row r="148" spans="1:5" x14ac:dyDescent="0.2">
      <c r="C148" s="14"/>
      <c r="D148" s="15"/>
      <c r="E148" s="55"/>
    </row>
    <row r="149" spans="1:5" x14ac:dyDescent="0.2">
      <c r="C149" s="14"/>
      <c r="D149" s="60"/>
      <c r="E149" s="61"/>
    </row>
    <row r="150" spans="1:5" x14ac:dyDescent="0.2">
      <c r="C150" s="14"/>
      <c r="D150" s="60"/>
      <c r="E150" s="61"/>
    </row>
    <row r="151" spans="1:5" x14ac:dyDescent="0.2">
      <c r="D151" s="53"/>
      <c r="E151" s="54"/>
    </row>
    <row r="152" spans="1:5" ht="18" customHeight="1" x14ac:dyDescent="0.2">
      <c r="A152" s="225"/>
      <c r="B152" s="226"/>
      <c r="C152" s="226"/>
      <c r="D152" s="226"/>
      <c r="E152" s="226"/>
    </row>
    <row r="153" spans="1:5" ht="28.5" customHeight="1" x14ac:dyDescent="0.2">
      <c r="A153" s="68"/>
      <c r="B153" s="68"/>
      <c r="C153" s="68"/>
      <c r="D153" s="69"/>
      <c r="E153" s="17"/>
    </row>
    <row r="155" spans="1:5" x14ac:dyDescent="0.2">
      <c r="A155" s="14"/>
      <c r="B155" s="14"/>
      <c r="C155" s="14"/>
      <c r="D155" s="26"/>
      <c r="E155" s="3"/>
    </row>
    <row r="156" spans="1:5" x14ac:dyDescent="0.2">
      <c r="A156" s="14"/>
      <c r="B156" s="14"/>
      <c r="C156" s="14"/>
      <c r="D156" s="26"/>
      <c r="E156" s="3"/>
    </row>
    <row r="157" spans="1:5" ht="17.25" customHeight="1" x14ac:dyDescent="0.2">
      <c r="A157" s="14"/>
      <c r="B157" s="14"/>
      <c r="C157" s="14"/>
      <c r="D157" s="26"/>
      <c r="E157" s="3"/>
    </row>
    <row r="158" spans="1:5" ht="13.5" customHeight="1" x14ac:dyDescent="0.2">
      <c r="A158" s="14"/>
      <c r="B158" s="14"/>
      <c r="C158" s="14"/>
      <c r="D158" s="26"/>
      <c r="E158" s="3"/>
    </row>
    <row r="159" spans="1:5" x14ac:dyDescent="0.2">
      <c r="A159" s="14"/>
      <c r="B159" s="14"/>
      <c r="C159" s="14"/>
      <c r="D159" s="26"/>
      <c r="E159" s="3"/>
    </row>
    <row r="160" spans="1:5" x14ac:dyDescent="0.2">
      <c r="A160" s="14"/>
      <c r="B160" s="14"/>
      <c r="C160" s="14"/>
    </row>
    <row r="161" spans="1:5" x14ac:dyDescent="0.2">
      <c r="A161" s="14"/>
      <c r="B161" s="14"/>
      <c r="C161" s="14"/>
      <c r="D161" s="26"/>
      <c r="E161" s="3"/>
    </row>
    <row r="162" spans="1:5" x14ac:dyDescent="0.2">
      <c r="A162" s="14"/>
      <c r="B162" s="14"/>
      <c r="C162" s="14"/>
      <c r="D162" s="26"/>
      <c r="E162" s="27"/>
    </row>
    <row r="163" spans="1:5" x14ac:dyDescent="0.2">
      <c r="A163" s="14"/>
      <c r="B163" s="14"/>
      <c r="C163" s="14"/>
      <c r="D163" s="26"/>
      <c r="E163" s="3"/>
    </row>
    <row r="164" spans="1:5" ht="22.5" customHeight="1" x14ac:dyDescent="0.2">
      <c r="A164" s="14"/>
      <c r="B164" s="14"/>
      <c r="C164" s="14"/>
      <c r="D164" s="26"/>
      <c r="E164" s="62"/>
    </row>
    <row r="165" spans="1:5" ht="22.5" customHeight="1" x14ac:dyDescent="0.2">
      <c r="D165" s="60"/>
      <c r="E165" s="63"/>
    </row>
  </sheetData>
  <mergeCells count="8">
    <mergeCell ref="A152:E152"/>
    <mergeCell ref="A1:H1"/>
    <mergeCell ref="B3:I3"/>
    <mergeCell ref="B14:I14"/>
    <mergeCell ref="B16:I16"/>
    <mergeCell ref="B27:I27"/>
    <mergeCell ref="B40:I40"/>
    <mergeCell ref="B29:I29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4" max="8" man="1"/>
    <brk id="86" max="9" man="1"/>
    <brk id="150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2"/>
  <sheetViews>
    <sheetView tabSelected="1" zoomScaleNormal="100" workbookViewId="0">
      <selection activeCell="AA7" sqref="AA7"/>
    </sheetView>
  </sheetViews>
  <sheetFormatPr defaultColWidth="11.42578125" defaultRowHeight="12.75" x14ac:dyDescent="0.2"/>
  <cols>
    <col min="1" max="1" width="11.42578125" style="30" bestFit="1" customWidth="1"/>
    <col min="2" max="2" width="34.42578125" style="31" customWidth="1"/>
    <col min="3" max="3" width="14.28515625" style="2" customWidth="1"/>
    <col min="4" max="4" width="15.7109375" style="2" customWidth="1"/>
    <col min="5" max="5" width="12.42578125" style="2" bestFit="1" customWidth="1"/>
    <col min="6" max="6" width="14.140625" style="2" bestFit="1" customWidth="1"/>
    <col min="7" max="7" width="12" style="2" customWidth="1"/>
    <col min="8" max="8" width="10.85546875" style="2" customWidth="1"/>
    <col min="9" max="9" width="14.28515625" style="2" customWidth="1"/>
    <col min="10" max="10" width="10" style="2" bestFit="1" customWidth="1"/>
    <col min="11" max="12" width="12.28515625" style="2" bestFit="1" customWidth="1"/>
    <col min="13" max="13" width="14.140625" style="109" customWidth="1"/>
    <col min="14" max="14" width="15.140625" style="109" customWidth="1"/>
    <col min="15" max="15" width="11.7109375" style="109" bestFit="1" customWidth="1"/>
    <col min="16" max="18" width="11.42578125" style="109"/>
    <col min="19" max="19" width="14.28515625" style="109" customWidth="1"/>
    <col min="20" max="22" width="11.42578125" style="109"/>
    <col min="23" max="23" width="11.7109375" style="109" bestFit="1" customWidth="1"/>
    <col min="24" max="24" width="11.42578125" style="109"/>
    <col min="25" max="25" width="11.42578125" style="135"/>
    <col min="26" max="252" width="11.42578125" style="109"/>
    <col min="253" max="253" width="11.42578125" style="109" bestFit="1" customWidth="1"/>
    <col min="254" max="254" width="34.42578125" style="109" customWidth="1"/>
    <col min="255" max="255" width="14.28515625" style="109" customWidth="1"/>
    <col min="256" max="256" width="15.7109375" style="109" customWidth="1"/>
    <col min="257" max="257" width="12.42578125" style="109" bestFit="1" customWidth="1"/>
    <col min="258" max="258" width="14.140625" style="109" bestFit="1" customWidth="1"/>
    <col min="259" max="259" width="12" style="109" customWidth="1"/>
    <col min="260" max="261" width="10.85546875" style="109" customWidth="1"/>
    <col min="262" max="262" width="14.28515625" style="109" customWidth="1"/>
    <col min="263" max="263" width="10" style="109" bestFit="1" customWidth="1"/>
    <col min="264" max="265" width="12.28515625" style="109" bestFit="1" customWidth="1"/>
    <col min="266" max="266" width="14.140625" style="109" customWidth="1"/>
    <col min="267" max="267" width="15.140625" style="109" customWidth="1"/>
    <col min="268" max="268" width="11.42578125" style="109"/>
    <col min="269" max="269" width="10.85546875" style="109" customWidth="1"/>
    <col min="270" max="272" width="11.42578125" style="109"/>
    <col min="273" max="273" width="13.85546875" style="109" customWidth="1"/>
    <col min="274" max="277" width="11.42578125" style="109"/>
    <col min="278" max="278" width="10.85546875" style="109" customWidth="1"/>
    <col min="279" max="508" width="11.42578125" style="109"/>
    <col min="509" max="509" width="11.42578125" style="109" bestFit="1" customWidth="1"/>
    <col min="510" max="510" width="34.42578125" style="109" customWidth="1"/>
    <col min="511" max="511" width="14.28515625" style="109" customWidth="1"/>
    <col min="512" max="512" width="15.7109375" style="109" customWidth="1"/>
    <col min="513" max="513" width="12.42578125" style="109" bestFit="1" customWidth="1"/>
    <col min="514" max="514" width="14.140625" style="109" bestFit="1" customWidth="1"/>
    <col min="515" max="515" width="12" style="109" customWidth="1"/>
    <col min="516" max="517" width="10.85546875" style="109" customWidth="1"/>
    <col min="518" max="518" width="14.28515625" style="109" customWidth="1"/>
    <col min="519" max="519" width="10" style="109" bestFit="1" customWidth="1"/>
    <col min="520" max="521" width="12.28515625" style="109" bestFit="1" customWidth="1"/>
    <col min="522" max="522" width="14.140625" style="109" customWidth="1"/>
    <col min="523" max="523" width="15.140625" style="109" customWidth="1"/>
    <col min="524" max="524" width="11.42578125" style="109"/>
    <col min="525" max="525" width="10.85546875" style="109" customWidth="1"/>
    <col min="526" max="528" width="11.42578125" style="109"/>
    <col min="529" max="529" width="13.85546875" style="109" customWidth="1"/>
    <col min="530" max="533" width="11.42578125" style="109"/>
    <col min="534" max="534" width="10.85546875" style="109" customWidth="1"/>
    <col min="535" max="764" width="11.42578125" style="109"/>
    <col min="765" max="765" width="11.42578125" style="109" bestFit="1" customWidth="1"/>
    <col min="766" max="766" width="34.42578125" style="109" customWidth="1"/>
    <col min="767" max="767" width="14.28515625" style="109" customWidth="1"/>
    <col min="768" max="768" width="15.7109375" style="109" customWidth="1"/>
    <col min="769" max="769" width="12.42578125" style="109" bestFit="1" customWidth="1"/>
    <col min="770" max="770" width="14.140625" style="109" bestFit="1" customWidth="1"/>
    <col min="771" max="771" width="12" style="109" customWidth="1"/>
    <col min="772" max="773" width="10.85546875" style="109" customWidth="1"/>
    <col min="774" max="774" width="14.28515625" style="109" customWidth="1"/>
    <col min="775" max="775" width="10" style="109" bestFit="1" customWidth="1"/>
    <col min="776" max="777" width="12.28515625" style="109" bestFit="1" customWidth="1"/>
    <col min="778" max="778" width="14.140625" style="109" customWidth="1"/>
    <col min="779" max="779" width="15.140625" style="109" customWidth="1"/>
    <col min="780" max="780" width="11.42578125" style="109"/>
    <col min="781" max="781" width="10.85546875" style="109" customWidth="1"/>
    <col min="782" max="784" width="11.42578125" style="109"/>
    <col min="785" max="785" width="13.85546875" style="109" customWidth="1"/>
    <col min="786" max="789" width="11.42578125" style="109"/>
    <col min="790" max="790" width="10.85546875" style="109" customWidth="1"/>
    <col min="791" max="1020" width="11.42578125" style="109"/>
    <col min="1021" max="1021" width="11.42578125" style="109" bestFit="1" customWidth="1"/>
    <col min="1022" max="1022" width="34.42578125" style="109" customWidth="1"/>
    <col min="1023" max="1023" width="14.28515625" style="109" customWidth="1"/>
    <col min="1024" max="1024" width="15.7109375" style="109" customWidth="1"/>
    <col min="1025" max="1025" width="12.42578125" style="109" bestFit="1" customWidth="1"/>
    <col min="1026" max="1026" width="14.140625" style="109" bestFit="1" customWidth="1"/>
    <col min="1027" max="1027" width="12" style="109" customWidth="1"/>
    <col min="1028" max="1029" width="10.85546875" style="109" customWidth="1"/>
    <col min="1030" max="1030" width="14.28515625" style="109" customWidth="1"/>
    <col min="1031" max="1031" width="10" style="109" bestFit="1" customWidth="1"/>
    <col min="1032" max="1033" width="12.28515625" style="109" bestFit="1" customWidth="1"/>
    <col min="1034" max="1034" width="14.140625" style="109" customWidth="1"/>
    <col min="1035" max="1035" width="15.140625" style="109" customWidth="1"/>
    <col min="1036" max="1036" width="11.42578125" style="109"/>
    <col min="1037" max="1037" width="10.85546875" style="109" customWidth="1"/>
    <col min="1038" max="1040" width="11.42578125" style="109"/>
    <col min="1041" max="1041" width="13.85546875" style="109" customWidth="1"/>
    <col min="1042" max="1045" width="11.42578125" style="109"/>
    <col min="1046" max="1046" width="10.85546875" style="109" customWidth="1"/>
    <col min="1047" max="1276" width="11.42578125" style="109"/>
    <col min="1277" max="1277" width="11.42578125" style="109" bestFit="1" customWidth="1"/>
    <col min="1278" max="1278" width="34.42578125" style="109" customWidth="1"/>
    <col min="1279" max="1279" width="14.28515625" style="109" customWidth="1"/>
    <col min="1280" max="1280" width="15.7109375" style="109" customWidth="1"/>
    <col min="1281" max="1281" width="12.42578125" style="109" bestFit="1" customWidth="1"/>
    <col min="1282" max="1282" width="14.140625" style="109" bestFit="1" customWidth="1"/>
    <col min="1283" max="1283" width="12" style="109" customWidth="1"/>
    <col min="1284" max="1285" width="10.85546875" style="109" customWidth="1"/>
    <col min="1286" max="1286" width="14.28515625" style="109" customWidth="1"/>
    <col min="1287" max="1287" width="10" style="109" bestFit="1" customWidth="1"/>
    <col min="1288" max="1289" width="12.28515625" style="109" bestFit="1" customWidth="1"/>
    <col min="1290" max="1290" width="14.140625" style="109" customWidth="1"/>
    <col min="1291" max="1291" width="15.140625" style="109" customWidth="1"/>
    <col min="1292" max="1292" width="11.42578125" style="109"/>
    <col min="1293" max="1293" width="10.85546875" style="109" customWidth="1"/>
    <col min="1294" max="1296" width="11.42578125" style="109"/>
    <col min="1297" max="1297" width="13.85546875" style="109" customWidth="1"/>
    <col min="1298" max="1301" width="11.42578125" style="109"/>
    <col min="1302" max="1302" width="10.85546875" style="109" customWidth="1"/>
    <col min="1303" max="1532" width="11.42578125" style="109"/>
    <col min="1533" max="1533" width="11.42578125" style="109" bestFit="1" customWidth="1"/>
    <col min="1534" max="1534" width="34.42578125" style="109" customWidth="1"/>
    <col min="1535" max="1535" width="14.28515625" style="109" customWidth="1"/>
    <col min="1536" max="1536" width="15.7109375" style="109" customWidth="1"/>
    <col min="1537" max="1537" width="12.42578125" style="109" bestFit="1" customWidth="1"/>
    <col min="1538" max="1538" width="14.140625" style="109" bestFit="1" customWidth="1"/>
    <col min="1539" max="1539" width="12" style="109" customWidth="1"/>
    <col min="1540" max="1541" width="10.85546875" style="109" customWidth="1"/>
    <col min="1542" max="1542" width="14.28515625" style="109" customWidth="1"/>
    <col min="1543" max="1543" width="10" style="109" bestFit="1" customWidth="1"/>
    <col min="1544" max="1545" width="12.28515625" style="109" bestFit="1" customWidth="1"/>
    <col min="1546" max="1546" width="14.140625" style="109" customWidth="1"/>
    <col min="1547" max="1547" width="15.140625" style="109" customWidth="1"/>
    <col min="1548" max="1548" width="11.42578125" style="109"/>
    <col min="1549" max="1549" width="10.85546875" style="109" customWidth="1"/>
    <col min="1550" max="1552" width="11.42578125" style="109"/>
    <col min="1553" max="1553" width="13.85546875" style="109" customWidth="1"/>
    <col min="1554" max="1557" width="11.42578125" style="109"/>
    <col min="1558" max="1558" width="10.85546875" style="109" customWidth="1"/>
    <col min="1559" max="1788" width="11.42578125" style="109"/>
    <col min="1789" max="1789" width="11.42578125" style="109" bestFit="1" customWidth="1"/>
    <col min="1790" max="1790" width="34.42578125" style="109" customWidth="1"/>
    <col min="1791" max="1791" width="14.28515625" style="109" customWidth="1"/>
    <col min="1792" max="1792" width="15.7109375" style="109" customWidth="1"/>
    <col min="1793" max="1793" width="12.42578125" style="109" bestFit="1" customWidth="1"/>
    <col min="1794" max="1794" width="14.140625" style="109" bestFit="1" customWidth="1"/>
    <col min="1795" max="1795" width="12" style="109" customWidth="1"/>
    <col min="1796" max="1797" width="10.85546875" style="109" customWidth="1"/>
    <col min="1798" max="1798" width="14.28515625" style="109" customWidth="1"/>
    <col min="1799" max="1799" width="10" style="109" bestFit="1" customWidth="1"/>
    <col min="1800" max="1801" width="12.28515625" style="109" bestFit="1" customWidth="1"/>
    <col min="1802" max="1802" width="14.140625" style="109" customWidth="1"/>
    <col min="1803" max="1803" width="15.140625" style="109" customWidth="1"/>
    <col min="1804" max="1804" width="11.42578125" style="109"/>
    <col min="1805" max="1805" width="10.85546875" style="109" customWidth="1"/>
    <col min="1806" max="1808" width="11.42578125" style="109"/>
    <col min="1809" max="1809" width="13.85546875" style="109" customWidth="1"/>
    <col min="1810" max="1813" width="11.42578125" style="109"/>
    <col min="1814" max="1814" width="10.85546875" style="109" customWidth="1"/>
    <col min="1815" max="2044" width="11.42578125" style="109"/>
    <col min="2045" max="2045" width="11.42578125" style="109" bestFit="1" customWidth="1"/>
    <col min="2046" max="2046" width="34.42578125" style="109" customWidth="1"/>
    <col min="2047" max="2047" width="14.28515625" style="109" customWidth="1"/>
    <col min="2048" max="2048" width="15.7109375" style="109" customWidth="1"/>
    <col min="2049" max="2049" width="12.42578125" style="109" bestFit="1" customWidth="1"/>
    <col min="2050" max="2050" width="14.140625" style="109" bestFit="1" customWidth="1"/>
    <col min="2051" max="2051" width="12" style="109" customWidth="1"/>
    <col min="2052" max="2053" width="10.85546875" style="109" customWidth="1"/>
    <col min="2054" max="2054" width="14.28515625" style="109" customWidth="1"/>
    <col min="2055" max="2055" width="10" style="109" bestFit="1" customWidth="1"/>
    <col min="2056" max="2057" width="12.28515625" style="109" bestFit="1" customWidth="1"/>
    <col min="2058" max="2058" width="14.140625" style="109" customWidth="1"/>
    <col min="2059" max="2059" width="15.140625" style="109" customWidth="1"/>
    <col min="2060" max="2060" width="11.42578125" style="109"/>
    <col min="2061" max="2061" width="10.85546875" style="109" customWidth="1"/>
    <col min="2062" max="2064" width="11.42578125" style="109"/>
    <col min="2065" max="2065" width="13.85546875" style="109" customWidth="1"/>
    <col min="2066" max="2069" width="11.42578125" style="109"/>
    <col min="2070" max="2070" width="10.85546875" style="109" customWidth="1"/>
    <col min="2071" max="2300" width="11.42578125" style="109"/>
    <col min="2301" max="2301" width="11.42578125" style="109" bestFit="1" customWidth="1"/>
    <col min="2302" max="2302" width="34.42578125" style="109" customWidth="1"/>
    <col min="2303" max="2303" width="14.28515625" style="109" customWidth="1"/>
    <col min="2304" max="2304" width="15.7109375" style="109" customWidth="1"/>
    <col min="2305" max="2305" width="12.42578125" style="109" bestFit="1" customWidth="1"/>
    <col min="2306" max="2306" width="14.140625" style="109" bestFit="1" customWidth="1"/>
    <col min="2307" max="2307" width="12" style="109" customWidth="1"/>
    <col min="2308" max="2309" width="10.85546875" style="109" customWidth="1"/>
    <col min="2310" max="2310" width="14.28515625" style="109" customWidth="1"/>
    <col min="2311" max="2311" width="10" style="109" bestFit="1" customWidth="1"/>
    <col min="2312" max="2313" width="12.28515625" style="109" bestFit="1" customWidth="1"/>
    <col min="2314" max="2314" width="14.140625" style="109" customWidth="1"/>
    <col min="2315" max="2315" width="15.140625" style="109" customWidth="1"/>
    <col min="2316" max="2316" width="11.42578125" style="109"/>
    <col min="2317" max="2317" width="10.85546875" style="109" customWidth="1"/>
    <col min="2318" max="2320" width="11.42578125" style="109"/>
    <col min="2321" max="2321" width="13.85546875" style="109" customWidth="1"/>
    <col min="2322" max="2325" width="11.42578125" style="109"/>
    <col min="2326" max="2326" width="10.85546875" style="109" customWidth="1"/>
    <col min="2327" max="2556" width="11.42578125" style="109"/>
    <col min="2557" max="2557" width="11.42578125" style="109" bestFit="1" customWidth="1"/>
    <col min="2558" max="2558" width="34.42578125" style="109" customWidth="1"/>
    <col min="2559" max="2559" width="14.28515625" style="109" customWidth="1"/>
    <col min="2560" max="2560" width="15.7109375" style="109" customWidth="1"/>
    <col min="2561" max="2561" width="12.42578125" style="109" bestFit="1" customWidth="1"/>
    <col min="2562" max="2562" width="14.140625" style="109" bestFit="1" customWidth="1"/>
    <col min="2563" max="2563" width="12" style="109" customWidth="1"/>
    <col min="2564" max="2565" width="10.85546875" style="109" customWidth="1"/>
    <col min="2566" max="2566" width="14.28515625" style="109" customWidth="1"/>
    <col min="2567" max="2567" width="10" style="109" bestFit="1" customWidth="1"/>
    <col min="2568" max="2569" width="12.28515625" style="109" bestFit="1" customWidth="1"/>
    <col min="2570" max="2570" width="14.140625" style="109" customWidth="1"/>
    <col min="2571" max="2571" width="15.140625" style="109" customWidth="1"/>
    <col min="2572" max="2572" width="11.42578125" style="109"/>
    <col min="2573" max="2573" width="10.85546875" style="109" customWidth="1"/>
    <col min="2574" max="2576" width="11.42578125" style="109"/>
    <col min="2577" max="2577" width="13.85546875" style="109" customWidth="1"/>
    <col min="2578" max="2581" width="11.42578125" style="109"/>
    <col min="2582" max="2582" width="10.85546875" style="109" customWidth="1"/>
    <col min="2583" max="2812" width="11.42578125" style="109"/>
    <col min="2813" max="2813" width="11.42578125" style="109" bestFit="1" customWidth="1"/>
    <col min="2814" max="2814" width="34.42578125" style="109" customWidth="1"/>
    <col min="2815" max="2815" width="14.28515625" style="109" customWidth="1"/>
    <col min="2816" max="2816" width="15.7109375" style="109" customWidth="1"/>
    <col min="2817" max="2817" width="12.42578125" style="109" bestFit="1" customWidth="1"/>
    <col min="2818" max="2818" width="14.140625" style="109" bestFit="1" customWidth="1"/>
    <col min="2819" max="2819" width="12" style="109" customWidth="1"/>
    <col min="2820" max="2821" width="10.85546875" style="109" customWidth="1"/>
    <col min="2822" max="2822" width="14.28515625" style="109" customWidth="1"/>
    <col min="2823" max="2823" width="10" style="109" bestFit="1" customWidth="1"/>
    <col min="2824" max="2825" width="12.28515625" style="109" bestFit="1" customWidth="1"/>
    <col min="2826" max="2826" width="14.140625" style="109" customWidth="1"/>
    <col min="2827" max="2827" width="15.140625" style="109" customWidth="1"/>
    <col min="2828" max="2828" width="11.42578125" style="109"/>
    <col min="2829" max="2829" width="10.85546875" style="109" customWidth="1"/>
    <col min="2830" max="2832" width="11.42578125" style="109"/>
    <col min="2833" max="2833" width="13.85546875" style="109" customWidth="1"/>
    <col min="2834" max="2837" width="11.42578125" style="109"/>
    <col min="2838" max="2838" width="10.85546875" style="109" customWidth="1"/>
    <col min="2839" max="3068" width="11.42578125" style="109"/>
    <col min="3069" max="3069" width="11.42578125" style="109" bestFit="1" customWidth="1"/>
    <col min="3070" max="3070" width="34.42578125" style="109" customWidth="1"/>
    <col min="3071" max="3071" width="14.28515625" style="109" customWidth="1"/>
    <col min="3072" max="3072" width="15.7109375" style="109" customWidth="1"/>
    <col min="3073" max="3073" width="12.42578125" style="109" bestFit="1" customWidth="1"/>
    <col min="3074" max="3074" width="14.140625" style="109" bestFit="1" customWidth="1"/>
    <col min="3075" max="3075" width="12" style="109" customWidth="1"/>
    <col min="3076" max="3077" width="10.85546875" style="109" customWidth="1"/>
    <col min="3078" max="3078" width="14.28515625" style="109" customWidth="1"/>
    <col min="3079" max="3079" width="10" style="109" bestFit="1" customWidth="1"/>
    <col min="3080" max="3081" width="12.28515625" style="109" bestFit="1" customWidth="1"/>
    <col min="3082" max="3082" width="14.140625" style="109" customWidth="1"/>
    <col min="3083" max="3083" width="15.140625" style="109" customWidth="1"/>
    <col min="3084" max="3084" width="11.42578125" style="109"/>
    <col min="3085" max="3085" width="10.85546875" style="109" customWidth="1"/>
    <col min="3086" max="3088" width="11.42578125" style="109"/>
    <col min="3089" max="3089" width="13.85546875" style="109" customWidth="1"/>
    <col min="3090" max="3093" width="11.42578125" style="109"/>
    <col min="3094" max="3094" width="10.85546875" style="109" customWidth="1"/>
    <col min="3095" max="3324" width="11.42578125" style="109"/>
    <col min="3325" max="3325" width="11.42578125" style="109" bestFit="1" customWidth="1"/>
    <col min="3326" max="3326" width="34.42578125" style="109" customWidth="1"/>
    <col min="3327" max="3327" width="14.28515625" style="109" customWidth="1"/>
    <col min="3328" max="3328" width="15.7109375" style="109" customWidth="1"/>
    <col min="3329" max="3329" width="12.42578125" style="109" bestFit="1" customWidth="1"/>
    <col min="3330" max="3330" width="14.140625" style="109" bestFit="1" customWidth="1"/>
    <col min="3331" max="3331" width="12" style="109" customWidth="1"/>
    <col min="3332" max="3333" width="10.85546875" style="109" customWidth="1"/>
    <col min="3334" max="3334" width="14.28515625" style="109" customWidth="1"/>
    <col min="3335" max="3335" width="10" style="109" bestFit="1" customWidth="1"/>
    <col min="3336" max="3337" width="12.28515625" style="109" bestFit="1" customWidth="1"/>
    <col min="3338" max="3338" width="14.140625" style="109" customWidth="1"/>
    <col min="3339" max="3339" width="15.140625" style="109" customWidth="1"/>
    <col min="3340" max="3340" width="11.42578125" style="109"/>
    <col min="3341" max="3341" width="10.85546875" style="109" customWidth="1"/>
    <col min="3342" max="3344" width="11.42578125" style="109"/>
    <col min="3345" max="3345" width="13.85546875" style="109" customWidth="1"/>
    <col min="3346" max="3349" width="11.42578125" style="109"/>
    <col min="3350" max="3350" width="10.85546875" style="109" customWidth="1"/>
    <col min="3351" max="3580" width="11.42578125" style="109"/>
    <col min="3581" max="3581" width="11.42578125" style="109" bestFit="1" customWidth="1"/>
    <col min="3582" max="3582" width="34.42578125" style="109" customWidth="1"/>
    <col min="3583" max="3583" width="14.28515625" style="109" customWidth="1"/>
    <col min="3584" max="3584" width="15.7109375" style="109" customWidth="1"/>
    <col min="3585" max="3585" width="12.42578125" style="109" bestFit="1" customWidth="1"/>
    <col min="3586" max="3586" width="14.140625" style="109" bestFit="1" customWidth="1"/>
    <col min="3587" max="3587" width="12" style="109" customWidth="1"/>
    <col min="3588" max="3589" width="10.85546875" style="109" customWidth="1"/>
    <col min="3590" max="3590" width="14.28515625" style="109" customWidth="1"/>
    <col min="3591" max="3591" width="10" style="109" bestFit="1" customWidth="1"/>
    <col min="3592" max="3593" width="12.28515625" style="109" bestFit="1" customWidth="1"/>
    <col min="3594" max="3594" width="14.140625" style="109" customWidth="1"/>
    <col min="3595" max="3595" width="15.140625" style="109" customWidth="1"/>
    <col min="3596" max="3596" width="11.42578125" style="109"/>
    <col min="3597" max="3597" width="10.85546875" style="109" customWidth="1"/>
    <col min="3598" max="3600" width="11.42578125" style="109"/>
    <col min="3601" max="3601" width="13.85546875" style="109" customWidth="1"/>
    <col min="3602" max="3605" width="11.42578125" style="109"/>
    <col min="3606" max="3606" width="10.85546875" style="109" customWidth="1"/>
    <col min="3607" max="3836" width="11.42578125" style="109"/>
    <col min="3837" max="3837" width="11.42578125" style="109" bestFit="1" customWidth="1"/>
    <col min="3838" max="3838" width="34.42578125" style="109" customWidth="1"/>
    <col min="3839" max="3839" width="14.28515625" style="109" customWidth="1"/>
    <col min="3840" max="3840" width="15.7109375" style="109" customWidth="1"/>
    <col min="3841" max="3841" width="12.42578125" style="109" bestFit="1" customWidth="1"/>
    <col min="3842" max="3842" width="14.140625" style="109" bestFit="1" customWidth="1"/>
    <col min="3843" max="3843" width="12" style="109" customWidth="1"/>
    <col min="3844" max="3845" width="10.85546875" style="109" customWidth="1"/>
    <col min="3846" max="3846" width="14.28515625" style="109" customWidth="1"/>
    <col min="3847" max="3847" width="10" style="109" bestFit="1" customWidth="1"/>
    <col min="3848" max="3849" width="12.28515625" style="109" bestFit="1" customWidth="1"/>
    <col min="3850" max="3850" width="14.140625" style="109" customWidth="1"/>
    <col min="3851" max="3851" width="15.140625" style="109" customWidth="1"/>
    <col min="3852" max="3852" width="11.42578125" style="109"/>
    <col min="3853" max="3853" width="10.85546875" style="109" customWidth="1"/>
    <col min="3854" max="3856" width="11.42578125" style="109"/>
    <col min="3857" max="3857" width="13.85546875" style="109" customWidth="1"/>
    <col min="3858" max="3861" width="11.42578125" style="109"/>
    <col min="3862" max="3862" width="10.85546875" style="109" customWidth="1"/>
    <col min="3863" max="4092" width="11.42578125" style="109"/>
    <col min="4093" max="4093" width="11.42578125" style="109" bestFit="1" customWidth="1"/>
    <col min="4094" max="4094" width="34.42578125" style="109" customWidth="1"/>
    <col min="4095" max="4095" width="14.28515625" style="109" customWidth="1"/>
    <col min="4096" max="4096" width="15.7109375" style="109" customWidth="1"/>
    <col min="4097" max="4097" width="12.42578125" style="109" bestFit="1" customWidth="1"/>
    <col min="4098" max="4098" width="14.140625" style="109" bestFit="1" customWidth="1"/>
    <col min="4099" max="4099" width="12" style="109" customWidth="1"/>
    <col min="4100" max="4101" width="10.85546875" style="109" customWidth="1"/>
    <col min="4102" max="4102" width="14.28515625" style="109" customWidth="1"/>
    <col min="4103" max="4103" width="10" style="109" bestFit="1" customWidth="1"/>
    <col min="4104" max="4105" width="12.28515625" style="109" bestFit="1" customWidth="1"/>
    <col min="4106" max="4106" width="14.140625" style="109" customWidth="1"/>
    <col min="4107" max="4107" width="15.140625" style="109" customWidth="1"/>
    <col min="4108" max="4108" width="11.42578125" style="109"/>
    <col min="4109" max="4109" width="10.85546875" style="109" customWidth="1"/>
    <col min="4110" max="4112" width="11.42578125" style="109"/>
    <col min="4113" max="4113" width="13.85546875" style="109" customWidth="1"/>
    <col min="4114" max="4117" width="11.42578125" style="109"/>
    <col min="4118" max="4118" width="10.85546875" style="109" customWidth="1"/>
    <col min="4119" max="4348" width="11.42578125" style="109"/>
    <col min="4349" max="4349" width="11.42578125" style="109" bestFit="1" customWidth="1"/>
    <col min="4350" max="4350" width="34.42578125" style="109" customWidth="1"/>
    <col min="4351" max="4351" width="14.28515625" style="109" customWidth="1"/>
    <col min="4352" max="4352" width="15.7109375" style="109" customWidth="1"/>
    <col min="4353" max="4353" width="12.42578125" style="109" bestFit="1" customWidth="1"/>
    <col min="4354" max="4354" width="14.140625" style="109" bestFit="1" customWidth="1"/>
    <col min="4355" max="4355" width="12" style="109" customWidth="1"/>
    <col min="4356" max="4357" width="10.85546875" style="109" customWidth="1"/>
    <col min="4358" max="4358" width="14.28515625" style="109" customWidth="1"/>
    <col min="4359" max="4359" width="10" style="109" bestFit="1" customWidth="1"/>
    <col min="4360" max="4361" width="12.28515625" style="109" bestFit="1" customWidth="1"/>
    <col min="4362" max="4362" width="14.140625" style="109" customWidth="1"/>
    <col min="4363" max="4363" width="15.140625" style="109" customWidth="1"/>
    <col min="4364" max="4364" width="11.42578125" style="109"/>
    <col min="4365" max="4365" width="10.85546875" style="109" customWidth="1"/>
    <col min="4366" max="4368" width="11.42578125" style="109"/>
    <col min="4369" max="4369" width="13.85546875" style="109" customWidth="1"/>
    <col min="4370" max="4373" width="11.42578125" style="109"/>
    <col min="4374" max="4374" width="10.85546875" style="109" customWidth="1"/>
    <col min="4375" max="4604" width="11.42578125" style="109"/>
    <col min="4605" max="4605" width="11.42578125" style="109" bestFit="1" customWidth="1"/>
    <col min="4606" max="4606" width="34.42578125" style="109" customWidth="1"/>
    <col min="4607" max="4607" width="14.28515625" style="109" customWidth="1"/>
    <col min="4608" max="4608" width="15.7109375" style="109" customWidth="1"/>
    <col min="4609" max="4609" width="12.42578125" style="109" bestFit="1" customWidth="1"/>
    <col min="4610" max="4610" width="14.140625" style="109" bestFit="1" customWidth="1"/>
    <col min="4611" max="4611" width="12" style="109" customWidth="1"/>
    <col min="4612" max="4613" width="10.85546875" style="109" customWidth="1"/>
    <col min="4614" max="4614" width="14.28515625" style="109" customWidth="1"/>
    <col min="4615" max="4615" width="10" style="109" bestFit="1" customWidth="1"/>
    <col min="4616" max="4617" width="12.28515625" style="109" bestFit="1" customWidth="1"/>
    <col min="4618" max="4618" width="14.140625" style="109" customWidth="1"/>
    <col min="4619" max="4619" width="15.140625" style="109" customWidth="1"/>
    <col min="4620" max="4620" width="11.42578125" style="109"/>
    <col min="4621" max="4621" width="10.85546875" style="109" customWidth="1"/>
    <col min="4622" max="4624" width="11.42578125" style="109"/>
    <col min="4625" max="4625" width="13.85546875" style="109" customWidth="1"/>
    <col min="4626" max="4629" width="11.42578125" style="109"/>
    <col min="4630" max="4630" width="10.85546875" style="109" customWidth="1"/>
    <col min="4631" max="4860" width="11.42578125" style="109"/>
    <col min="4861" max="4861" width="11.42578125" style="109" bestFit="1" customWidth="1"/>
    <col min="4862" max="4862" width="34.42578125" style="109" customWidth="1"/>
    <col min="4863" max="4863" width="14.28515625" style="109" customWidth="1"/>
    <col min="4864" max="4864" width="15.7109375" style="109" customWidth="1"/>
    <col min="4865" max="4865" width="12.42578125" style="109" bestFit="1" customWidth="1"/>
    <col min="4866" max="4866" width="14.140625" style="109" bestFit="1" customWidth="1"/>
    <col min="4867" max="4867" width="12" style="109" customWidth="1"/>
    <col min="4868" max="4869" width="10.85546875" style="109" customWidth="1"/>
    <col min="4870" max="4870" width="14.28515625" style="109" customWidth="1"/>
    <col min="4871" max="4871" width="10" style="109" bestFit="1" customWidth="1"/>
    <col min="4872" max="4873" width="12.28515625" style="109" bestFit="1" customWidth="1"/>
    <col min="4874" max="4874" width="14.140625" style="109" customWidth="1"/>
    <col min="4875" max="4875" width="15.140625" style="109" customWidth="1"/>
    <col min="4876" max="4876" width="11.42578125" style="109"/>
    <col min="4877" max="4877" width="10.85546875" style="109" customWidth="1"/>
    <col min="4878" max="4880" width="11.42578125" style="109"/>
    <col min="4881" max="4881" width="13.85546875" style="109" customWidth="1"/>
    <col min="4882" max="4885" width="11.42578125" style="109"/>
    <col min="4886" max="4886" width="10.85546875" style="109" customWidth="1"/>
    <col min="4887" max="5116" width="11.42578125" style="109"/>
    <col min="5117" max="5117" width="11.42578125" style="109" bestFit="1" customWidth="1"/>
    <col min="5118" max="5118" width="34.42578125" style="109" customWidth="1"/>
    <col min="5119" max="5119" width="14.28515625" style="109" customWidth="1"/>
    <col min="5120" max="5120" width="15.7109375" style="109" customWidth="1"/>
    <col min="5121" max="5121" width="12.42578125" style="109" bestFit="1" customWidth="1"/>
    <col min="5122" max="5122" width="14.140625" style="109" bestFit="1" customWidth="1"/>
    <col min="5123" max="5123" width="12" style="109" customWidth="1"/>
    <col min="5124" max="5125" width="10.85546875" style="109" customWidth="1"/>
    <col min="5126" max="5126" width="14.28515625" style="109" customWidth="1"/>
    <col min="5127" max="5127" width="10" style="109" bestFit="1" customWidth="1"/>
    <col min="5128" max="5129" width="12.28515625" style="109" bestFit="1" customWidth="1"/>
    <col min="5130" max="5130" width="14.140625" style="109" customWidth="1"/>
    <col min="5131" max="5131" width="15.140625" style="109" customWidth="1"/>
    <col min="5132" max="5132" width="11.42578125" style="109"/>
    <col min="5133" max="5133" width="10.85546875" style="109" customWidth="1"/>
    <col min="5134" max="5136" width="11.42578125" style="109"/>
    <col min="5137" max="5137" width="13.85546875" style="109" customWidth="1"/>
    <col min="5138" max="5141" width="11.42578125" style="109"/>
    <col min="5142" max="5142" width="10.85546875" style="109" customWidth="1"/>
    <col min="5143" max="5372" width="11.42578125" style="109"/>
    <col min="5373" max="5373" width="11.42578125" style="109" bestFit="1" customWidth="1"/>
    <col min="5374" max="5374" width="34.42578125" style="109" customWidth="1"/>
    <col min="5375" max="5375" width="14.28515625" style="109" customWidth="1"/>
    <col min="5376" max="5376" width="15.7109375" style="109" customWidth="1"/>
    <col min="5377" max="5377" width="12.42578125" style="109" bestFit="1" customWidth="1"/>
    <col min="5378" max="5378" width="14.140625" style="109" bestFit="1" customWidth="1"/>
    <col min="5379" max="5379" width="12" style="109" customWidth="1"/>
    <col min="5380" max="5381" width="10.85546875" style="109" customWidth="1"/>
    <col min="5382" max="5382" width="14.28515625" style="109" customWidth="1"/>
    <col min="5383" max="5383" width="10" style="109" bestFit="1" customWidth="1"/>
    <col min="5384" max="5385" width="12.28515625" style="109" bestFit="1" customWidth="1"/>
    <col min="5386" max="5386" width="14.140625" style="109" customWidth="1"/>
    <col min="5387" max="5387" width="15.140625" style="109" customWidth="1"/>
    <col min="5388" max="5388" width="11.42578125" style="109"/>
    <col min="5389" max="5389" width="10.85546875" style="109" customWidth="1"/>
    <col min="5390" max="5392" width="11.42578125" style="109"/>
    <col min="5393" max="5393" width="13.85546875" style="109" customWidth="1"/>
    <col min="5394" max="5397" width="11.42578125" style="109"/>
    <col min="5398" max="5398" width="10.85546875" style="109" customWidth="1"/>
    <col min="5399" max="5628" width="11.42578125" style="109"/>
    <col min="5629" max="5629" width="11.42578125" style="109" bestFit="1" customWidth="1"/>
    <col min="5630" max="5630" width="34.42578125" style="109" customWidth="1"/>
    <col min="5631" max="5631" width="14.28515625" style="109" customWidth="1"/>
    <col min="5632" max="5632" width="15.7109375" style="109" customWidth="1"/>
    <col min="5633" max="5633" width="12.42578125" style="109" bestFit="1" customWidth="1"/>
    <col min="5634" max="5634" width="14.140625" style="109" bestFit="1" customWidth="1"/>
    <col min="5635" max="5635" width="12" style="109" customWidth="1"/>
    <col min="5636" max="5637" width="10.85546875" style="109" customWidth="1"/>
    <col min="5638" max="5638" width="14.28515625" style="109" customWidth="1"/>
    <col min="5639" max="5639" width="10" style="109" bestFit="1" customWidth="1"/>
    <col min="5640" max="5641" width="12.28515625" style="109" bestFit="1" customWidth="1"/>
    <col min="5642" max="5642" width="14.140625" style="109" customWidth="1"/>
    <col min="5643" max="5643" width="15.140625" style="109" customWidth="1"/>
    <col min="5644" max="5644" width="11.42578125" style="109"/>
    <col min="5645" max="5645" width="10.85546875" style="109" customWidth="1"/>
    <col min="5646" max="5648" width="11.42578125" style="109"/>
    <col min="5649" max="5649" width="13.85546875" style="109" customWidth="1"/>
    <col min="5650" max="5653" width="11.42578125" style="109"/>
    <col min="5654" max="5654" width="10.85546875" style="109" customWidth="1"/>
    <col min="5655" max="5884" width="11.42578125" style="109"/>
    <col min="5885" max="5885" width="11.42578125" style="109" bestFit="1" customWidth="1"/>
    <col min="5886" max="5886" width="34.42578125" style="109" customWidth="1"/>
    <col min="5887" max="5887" width="14.28515625" style="109" customWidth="1"/>
    <col min="5888" max="5888" width="15.7109375" style="109" customWidth="1"/>
    <col min="5889" max="5889" width="12.42578125" style="109" bestFit="1" customWidth="1"/>
    <col min="5890" max="5890" width="14.140625" style="109" bestFit="1" customWidth="1"/>
    <col min="5891" max="5891" width="12" style="109" customWidth="1"/>
    <col min="5892" max="5893" width="10.85546875" style="109" customWidth="1"/>
    <col min="5894" max="5894" width="14.28515625" style="109" customWidth="1"/>
    <col min="5895" max="5895" width="10" style="109" bestFit="1" customWidth="1"/>
    <col min="5896" max="5897" width="12.28515625" style="109" bestFit="1" customWidth="1"/>
    <col min="5898" max="5898" width="14.140625" style="109" customWidth="1"/>
    <col min="5899" max="5899" width="15.140625" style="109" customWidth="1"/>
    <col min="5900" max="5900" width="11.42578125" style="109"/>
    <col min="5901" max="5901" width="10.85546875" style="109" customWidth="1"/>
    <col min="5902" max="5904" width="11.42578125" style="109"/>
    <col min="5905" max="5905" width="13.85546875" style="109" customWidth="1"/>
    <col min="5906" max="5909" width="11.42578125" style="109"/>
    <col min="5910" max="5910" width="10.85546875" style="109" customWidth="1"/>
    <col min="5911" max="6140" width="11.42578125" style="109"/>
    <col min="6141" max="6141" width="11.42578125" style="109" bestFit="1" customWidth="1"/>
    <col min="6142" max="6142" width="34.42578125" style="109" customWidth="1"/>
    <col min="6143" max="6143" width="14.28515625" style="109" customWidth="1"/>
    <col min="6144" max="6144" width="15.7109375" style="109" customWidth="1"/>
    <col min="6145" max="6145" width="12.42578125" style="109" bestFit="1" customWidth="1"/>
    <col min="6146" max="6146" width="14.140625" style="109" bestFit="1" customWidth="1"/>
    <col min="6147" max="6147" width="12" style="109" customWidth="1"/>
    <col min="6148" max="6149" width="10.85546875" style="109" customWidth="1"/>
    <col min="6150" max="6150" width="14.28515625" style="109" customWidth="1"/>
    <col min="6151" max="6151" width="10" style="109" bestFit="1" customWidth="1"/>
    <col min="6152" max="6153" width="12.28515625" style="109" bestFit="1" customWidth="1"/>
    <col min="6154" max="6154" width="14.140625" style="109" customWidth="1"/>
    <col min="6155" max="6155" width="15.140625" style="109" customWidth="1"/>
    <col min="6156" max="6156" width="11.42578125" style="109"/>
    <col min="6157" max="6157" width="10.85546875" style="109" customWidth="1"/>
    <col min="6158" max="6160" width="11.42578125" style="109"/>
    <col min="6161" max="6161" width="13.85546875" style="109" customWidth="1"/>
    <col min="6162" max="6165" width="11.42578125" style="109"/>
    <col min="6166" max="6166" width="10.85546875" style="109" customWidth="1"/>
    <col min="6167" max="6396" width="11.42578125" style="109"/>
    <col min="6397" max="6397" width="11.42578125" style="109" bestFit="1" customWidth="1"/>
    <col min="6398" max="6398" width="34.42578125" style="109" customWidth="1"/>
    <col min="6399" max="6399" width="14.28515625" style="109" customWidth="1"/>
    <col min="6400" max="6400" width="15.7109375" style="109" customWidth="1"/>
    <col min="6401" max="6401" width="12.42578125" style="109" bestFit="1" customWidth="1"/>
    <col min="6402" max="6402" width="14.140625" style="109" bestFit="1" customWidth="1"/>
    <col min="6403" max="6403" width="12" style="109" customWidth="1"/>
    <col min="6404" max="6405" width="10.85546875" style="109" customWidth="1"/>
    <col min="6406" max="6406" width="14.28515625" style="109" customWidth="1"/>
    <col min="6407" max="6407" width="10" style="109" bestFit="1" customWidth="1"/>
    <col min="6408" max="6409" width="12.28515625" style="109" bestFit="1" customWidth="1"/>
    <col min="6410" max="6410" width="14.140625" style="109" customWidth="1"/>
    <col min="6411" max="6411" width="15.140625" style="109" customWidth="1"/>
    <col min="6412" max="6412" width="11.42578125" style="109"/>
    <col min="6413" max="6413" width="10.85546875" style="109" customWidth="1"/>
    <col min="6414" max="6416" width="11.42578125" style="109"/>
    <col min="6417" max="6417" width="13.85546875" style="109" customWidth="1"/>
    <col min="6418" max="6421" width="11.42578125" style="109"/>
    <col min="6422" max="6422" width="10.85546875" style="109" customWidth="1"/>
    <col min="6423" max="6652" width="11.42578125" style="109"/>
    <col min="6653" max="6653" width="11.42578125" style="109" bestFit="1" customWidth="1"/>
    <col min="6654" max="6654" width="34.42578125" style="109" customWidth="1"/>
    <col min="6655" max="6655" width="14.28515625" style="109" customWidth="1"/>
    <col min="6656" max="6656" width="15.7109375" style="109" customWidth="1"/>
    <col min="6657" max="6657" width="12.42578125" style="109" bestFit="1" customWidth="1"/>
    <col min="6658" max="6658" width="14.140625" style="109" bestFit="1" customWidth="1"/>
    <col min="6659" max="6659" width="12" style="109" customWidth="1"/>
    <col min="6660" max="6661" width="10.85546875" style="109" customWidth="1"/>
    <col min="6662" max="6662" width="14.28515625" style="109" customWidth="1"/>
    <col min="6663" max="6663" width="10" style="109" bestFit="1" customWidth="1"/>
    <col min="6664" max="6665" width="12.28515625" style="109" bestFit="1" customWidth="1"/>
    <col min="6666" max="6666" width="14.140625" style="109" customWidth="1"/>
    <col min="6667" max="6667" width="15.140625" style="109" customWidth="1"/>
    <col min="6668" max="6668" width="11.42578125" style="109"/>
    <col min="6669" max="6669" width="10.85546875" style="109" customWidth="1"/>
    <col min="6670" max="6672" width="11.42578125" style="109"/>
    <col min="6673" max="6673" width="13.85546875" style="109" customWidth="1"/>
    <col min="6674" max="6677" width="11.42578125" style="109"/>
    <col min="6678" max="6678" width="10.85546875" style="109" customWidth="1"/>
    <col min="6679" max="6908" width="11.42578125" style="109"/>
    <col min="6909" max="6909" width="11.42578125" style="109" bestFit="1" customWidth="1"/>
    <col min="6910" max="6910" width="34.42578125" style="109" customWidth="1"/>
    <col min="6911" max="6911" width="14.28515625" style="109" customWidth="1"/>
    <col min="6912" max="6912" width="15.7109375" style="109" customWidth="1"/>
    <col min="6913" max="6913" width="12.42578125" style="109" bestFit="1" customWidth="1"/>
    <col min="6914" max="6914" width="14.140625" style="109" bestFit="1" customWidth="1"/>
    <col min="6915" max="6915" width="12" style="109" customWidth="1"/>
    <col min="6916" max="6917" width="10.85546875" style="109" customWidth="1"/>
    <col min="6918" max="6918" width="14.28515625" style="109" customWidth="1"/>
    <col min="6919" max="6919" width="10" style="109" bestFit="1" customWidth="1"/>
    <col min="6920" max="6921" width="12.28515625" style="109" bestFit="1" customWidth="1"/>
    <col min="6922" max="6922" width="14.140625" style="109" customWidth="1"/>
    <col min="6923" max="6923" width="15.140625" style="109" customWidth="1"/>
    <col min="6924" max="6924" width="11.42578125" style="109"/>
    <col min="6925" max="6925" width="10.85546875" style="109" customWidth="1"/>
    <col min="6926" max="6928" width="11.42578125" style="109"/>
    <col min="6929" max="6929" width="13.85546875" style="109" customWidth="1"/>
    <col min="6930" max="6933" width="11.42578125" style="109"/>
    <col min="6934" max="6934" width="10.85546875" style="109" customWidth="1"/>
    <col min="6935" max="7164" width="11.42578125" style="109"/>
    <col min="7165" max="7165" width="11.42578125" style="109" bestFit="1" customWidth="1"/>
    <col min="7166" max="7166" width="34.42578125" style="109" customWidth="1"/>
    <col min="7167" max="7167" width="14.28515625" style="109" customWidth="1"/>
    <col min="7168" max="7168" width="15.7109375" style="109" customWidth="1"/>
    <col min="7169" max="7169" width="12.42578125" style="109" bestFit="1" customWidth="1"/>
    <col min="7170" max="7170" width="14.140625" style="109" bestFit="1" customWidth="1"/>
    <col min="7171" max="7171" width="12" style="109" customWidth="1"/>
    <col min="7172" max="7173" width="10.85546875" style="109" customWidth="1"/>
    <col min="7174" max="7174" width="14.28515625" style="109" customWidth="1"/>
    <col min="7175" max="7175" width="10" style="109" bestFit="1" customWidth="1"/>
    <col min="7176" max="7177" width="12.28515625" style="109" bestFit="1" customWidth="1"/>
    <col min="7178" max="7178" width="14.140625" style="109" customWidth="1"/>
    <col min="7179" max="7179" width="15.140625" style="109" customWidth="1"/>
    <col min="7180" max="7180" width="11.42578125" style="109"/>
    <col min="7181" max="7181" width="10.85546875" style="109" customWidth="1"/>
    <col min="7182" max="7184" width="11.42578125" style="109"/>
    <col min="7185" max="7185" width="13.85546875" style="109" customWidth="1"/>
    <col min="7186" max="7189" width="11.42578125" style="109"/>
    <col min="7190" max="7190" width="10.85546875" style="109" customWidth="1"/>
    <col min="7191" max="7420" width="11.42578125" style="109"/>
    <col min="7421" max="7421" width="11.42578125" style="109" bestFit="1" customWidth="1"/>
    <col min="7422" max="7422" width="34.42578125" style="109" customWidth="1"/>
    <col min="7423" max="7423" width="14.28515625" style="109" customWidth="1"/>
    <col min="7424" max="7424" width="15.7109375" style="109" customWidth="1"/>
    <col min="7425" max="7425" width="12.42578125" style="109" bestFit="1" customWidth="1"/>
    <col min="7426" max="7426" width="14.140625" style="109" bestFit="1" customWidth="1"/>
    <col min="7427" max="7427" width="12" style="109" customWidth="1"/>
    <col min="7428" max="7429" width="10.85546875" style="109" customWidth="1"/>
    <col min="7430" max="7430" width="14.28515625" style="109" customWidth="1"/>
    <col min="7431" max="7431" width="10" style="109" bestFit="1" customWidth="1"/>
    <col min="7432" max="7433" width="12.28515625" style="109" bestFit="1" customWidth="1"/>
    <col min="7434" max="7434" width="14.140625" style="109" customWidth="1"/>
    <col min="7435" max="7435" width="15.140625" style="109" customWidth="1"/>
    <col min="7436" max="7436" width="11.42578125" style="109"/>
    <col min="7437" max="7437" width="10.85546875" style="109" customWidth="1"/>
    <col min="7438" max="7440" width="11.42578125" style="109"/>
    <col min="7441" max="7441" width="13.85546875" style="109" customWidth="1"/>
    <col min="7442" max="7445" width="11.42578125" style="109"/>
    <col min="7446" max="7446" width="10.85546875" style="109" customWidth="1"/>
    <col min="7447" max="7676" width="11.42578125" style="109"/>
    <col min="7677" max="7677" width="11.42578125" style="109" bestFit="1" customWidth="1"/>
    <col min="7678" max="7678" width="34.42578125" style="109" customWidth="1"/>
    <col min="7679" max="7679" width="14.28515625" style="109" customWidth="1"/>
    <col min="7680" max="7680" width="15.7109375" style="109" customWidth="1"/>
    <col min="7681" max="7681" width="12.42578125" style="109" bestFit="1" customWidth="1"/>
    <col min="7682" max="7682" width="14.140625" style="109" bestFit="1" customWidth="1"/>
    <col min="7683" max="7683" width="12" style="109" customWidth="1"/>
    <col min="7684" max="7685" width="10.85546875" style="109" customWidth="1"/>
    <col min="7686" max="7686" width="14.28515625" style="109" customWidth="1"/>
    <col min="7687" max="7687" width="10" style="109" bestFit="1" customWidth="1"/>
    <col min="7688" max="7689" width="12.28515625" style="109" bestFit="1" customWidth="1"/>
    <col min="7690" max="7690" width="14.140625" style="109" customWidth="1"/>
    <col min="7691" max="7691" width="15.140625" style="109" customWidth="1"/>
    <col min="7692" max="7692" width="11.42578125" style="109"/>
    <col min="7693" max="7693" width="10.85546875" style="109" customWidth="1"/>
    <col min="7694" max="7696" width="11.42578125" style="109"/>
    <col min="7697" max="7697" width="13.85546875" style="109" customWidth="1"/>
    <col min="7698" max="7701" width="11.42578125" style="109"/>
    <col min="7702" max="7702" width="10.85546875" style="109" customWidth="1"/>
    <col min="7703" max="7932" width="11.42578125" style="109"/>
    <col min="7933" max="7933" width="11.42578125" style="109" bestFit="1" customWidth="1"/>
    <col min="7934" max="7934" width="34.42578125" style="109" customWidth="1"/>
    <col min="7935" max="7935" width="14.28515625" style="109" customWidth="1"/>
    <col min="7936" max="7936" width="15.7109375" style="109" customWidth="1"/>
    <col min="7937" max="7937" width="12.42578125" style="109" bestFit="1" customWidth="1"/>
    <col min="7938" max="7938" width="14.140625" style="109" bestFit="1" customWidth="1"/>
    <col min="7939" max="7939" width="12" style="109" customWidth="1"/>
    <col min="7940" max="7941" width="10.85546875" style="109" customWidth="1"/>
    <col min="7942" max="7942" width="14.28515625" style="109" customWidth="1"/>
    <col min="7943" max="7943" width="10" style="109" bestFit="1" customWidth="1"/>
    <col min="7944" max="7945" width="12.28515625" style="109" bestFit="1" customWidth="1"/>
    <col min="7946" max="7946" width="14.140625" style="109" customWidth="1"/>
    <col min="7947" max="7947" width="15.140625" style="109" customWidth="1"/>
    <col min="7948" max="7948" width="11.42578125" style="109"/>
    <col min="7949" max="7949" width="10.85546875" style="109" customWidth="1"/>
    <col min="7950" max="7952" width="11.42578125" style="109"/>
    <col min="7953" max="7953" width="13.85546875" style="109" customWidth="1"/>
    <col min="7954" max="7957" width="11.42578125" style="109"/>
    <col min="7958" max="7958" width="10.85546875" style="109" customWidth="1"/>
    <col min="7959" max="8188" width="11.42578125" style="109"/>
    <col min="8189" max="8189" width="11.42578125" style="109" bestFit="1" customWidth="1"/>
    <col min="8190" max="8190" width="34.42578125" style="109" customWidth="1"/>
    <col min="8191" max="8191" width="14.28515625" style="109" customWidth="1"/>
    <col min="8192" max="8192" width="15.7109375" style="109" customWidth="1"/>
    <col min="8193" max="8193" width="12.42578125" style="109" bestFit="1" customWidth="1"/>
    <col min="8194" max="8194" width="14.140625" style="109" bestFit="1" customWidth="1"/>
    <col min="8195" max="8195" width="12" style="109" customWidth="1"/>
    <col min="8196" max="8197" width="10.85546875" style="109" customWidth="1"/>
    <col min="8198" max="8198" width="14.28515625" style="109" customWidth="1"/>
    <col min="8199" max="8199" width="10" style="109" bestFit="1" customWidth="1"/>
    <col min="8200" max="8201" width="12.28515625" style="109" bestFit="1" customWidth="1"/>
    <col min="8202" max="8202" width="14.140625" style="109" customWidth="1"/>
    <col min="8203" max="8203" width="15.140625" style="109" customWidth="1"/>
    <col min="8204" max="8204" width="11.42578125" style="109"/>
    <col min="8205" max="8205" width="10.85546875" style="109" customWidth="1"/>
    <col min="8206" max="8208" width="11.42578125" style="109"/>
    <col min="8209" max="8209" width="13.85546875" style="109" customWidth="1"/>
    <col min="8210" max="8213" width="11.42578125" style="109"/>
    <col min="8214" max="8214" width="10.85546875" style="109" customWidth="1"/>
    <col min="8215" max="8444" width="11.42578125" style="109"/>
    <col min="8445" max="8445" width="11.42578125" style="109" bestFit="1" customWidth="1"/>
    <col min="8446" max="8446" width="34.42578125" style="109" customWidth="1"/>
    <col min="8447" max="8447" width="14.28515625" style="109" customWidth="1"/>
    <col min="8448" max="8448" width="15.7109375" style="109" customWidth="1"/>
    <col min="8449" max="8449" width="12.42578125" style="109" bestFit="1" customWidth="1"/>
    <col min="8450" max="8450" width="14.140625" style="109" bestFit="1" customWidth="1"/>
    <col min="8451" max="8451" width="12" style="109" customWidth="1"/>
    <col min="8452" max="8453" width="10.85546875" style="109" customWidth="1"/>
    <col min="8454" max="8454" width="14.28515625" style="109" customWidth="1"/>
    <col min="8455" max="8455" width="10" style="109" bestFit="1" customWidth="1"/>
    <col min="8456" max="8457" width="12.28515625" style="109" bestFit="1" customWidth="1"/>
    <col min="8458" max="8458" width="14.140625" style="109" customWidth="1"/>
    <col min="8459" max="8459" width="15.140625" style="109" customWidth="1"/>
    <col min="8460" max="8460" width="11.42578125" style="109"/>
    <col min="8461" max="8461" width="10.85546875" style="109" customWidth="1"/>
    <col min="8462" max="8464" width="11.42578125" style="109"/>
    <col min="8465" max="8465" width="13.85546875" style="109" customWidth="1"/>
    <col min="8466" max="8469" width="11.42578125" style="109"/>
    <col min="8470" max="8470" width="10.85546875" style="109" customWidth="1"/>
    <col min="8471" max="8700" width="11.42578125" style="109"/>
    <col min="8701" max="8701" width="11.42578125" style="109" bestFit="1" customWidth="1"/>
    <col min="8702" max="8702" width="34.42578125" style="109" customWidth="1"/>
    <col min="8703" max="8703" width="14.28515625" style="109" customWidth="1"/>
    <col min="8704" max="8704" width="15.7109375" style="109" customWidth="1"/>
    <col min="8705" max="8705" width="12.42578125" style="109" bestFit="1" customWidth="1"/>
    <col min="8706" max="8706" width="14.140625" style="109" bestFit="1" customWidth="1"/>
    <col min="8707" max="8707" width="12" style="109" customWidth="1"/>
    <col min="8708" max="8709" width="10.85546875" style="109" customWidth="1"/>
    <col min="8710" max="8710" width="14.28515625" style="109" customWidth="1"/>
    <col min="8711" max="8711" width="10" style="109" bestFit="1" customWidth="1"/>
    <col min="8712" max="8713" width="12.28515625" style="109" bestFit="1" customWidth="1"/>
    <col min="8714" max="8714" width="14.140625" style="109" customWidth="1"/>
    <col min="8715" max="8715" width="15.140625" style="109" customWidth="1"/>
    <col min="8716" max="8716" width="11.42578125" style="109"/>
    <col min="8717" max="8717" width="10.85546875" style="109" customWidth="1"/>
    <col min="8718" max="8720" width="11.42578125" style="109"/>
    <col min="8721" max="8721" width="13.85546875" style="109" customWidth="1"/>
    <col min="8722" max="8725" width="11.42578125" style="109"/>
    <col min="8726" max="8726" width="10.85546875" style="109" customWidth="1"/>
    <col min="8727" max="8956" width="11.42578125" style="109"/>
    <col min="8957" max="8957" width="11.42578125" style="109" bestFit="1" customWidth="1"/>
    <col min="8958" max="8958" width="34.42578125" style="109" customWidth="1"/>
    <col min="8959" max="8959" width="14.28515625" style="109" customWidth="1"/>
    <col min="8960" max="8960" width="15.7109375" style="109" customWidth="1"/>
    <col min="8961" max="8961" width="12.42578125" style="109" bestFit="1" customWidth="1"/>
    <col min="8962" max="8962" width="14.140625" style="109" bestFit="1" customWidth="1"/>
    <col min="8963" max="8963" width="12" style="109" customWidth="1"/>
    <col min="8964" max="8965" width="10.85546875" style="109" customWidth="1"/>
    <col min="8966" max="8966" width="14.28515625" style="109" customWidth="1"/>
    <col min="8967" max="8967" width="10" style="109" bestFit="1" customWidth="1"/>
    <col min="8968" max="8969" width="12.28515625" style="109" bestFit="1" customWidth="1"/>
    <col min="8970" max="8970" width="14.140625" style="109" customWidth="1"/>
    <col min="8971" max="8971" width="15.140625" style="109" customWidth="1"/>
    <col min="8972" max="8972" width="11.42578125" style="109"/>
    <col min="8973" max="8973" width="10.85546875" style="109" customWidth="1"/>
    <col min="8974" max="8976" width="11.42578125" style="109"/>
    <col min="8977" max="8977" width="13.85546875" style="109" customWidth="1"/>
    <col min="8978" max="8981" width="11.42578125" style="109"/>
    <col min="8982" max="8982" width="10.85546875" style="109" customWidth="1"/>
    <col min="8983" max="9212" width="11.42578125" style="109"/>
    <col min="9213" max="9213" width="11.42578125" style="109" bestFit="1" customWidth="1"/>
    <col min="9214" max="9214" width="34.42578125" style="109" customWidth="1"/>
    <col min="9215" max="9215" width="14.28515625" style="109" customWidth="1"/>
    <col min="9216" max="9216" width="15.7109375" style="109" customWidth="1"/>
    <col min="9217" max="9217" width="12.42578125" style="109" bestFit="1" customWidth="1"/>
    <col min="9218" max="9218" width="14.140625" style="109" bestFit="1" customWidth="1"/>
    <col min="9219" max="9219" width="12" style="109" customWidth="1"/>
    <col min="9220" max="9221" width="10.85546875" style="109" customWidth="1"/>
    <col min="9222" max="9222" width="14.28515625" style="109" customWidth="1"/>
    <col min="9223" max="9223" width="10" style="109" bestFit="1" customWidth="1"/>
    <col min="9224" max="9225" width="12.28515625" style="109" bestFit="1" customWidth="1"/>
    <col min="9226" max="9226" width="14.140625" style="109" customWidth="1"/>
    <col min="9227" max="9227" width="15.140625" style="109" customWidth="1"/>
    <col min="9228" max="9228" width="11.42578125" style="109"/>
    <col min="9229" max="9229" width="10.85546875" style="109" customWidth="1"/>
    <col min="9230" max="9232" width="11.42578125" style="109"/>
    <col min="9233" max="9233" width="13.85546875" style="109" customWidth="1"/>
    <col min="9234" max="9237" width="11.42578125" style="109"/>
    <col min="9238" max="9238" width="10.85546875" style="109" customWidth="1"/>
    <col min="9239" max="9468" width="11.42578125" style="109"/>
    <col min="9469" max="9469" width="11.42578125" style="109" bestFit="1" customWidth="1"/>
    <col min="9470" max="9470" width="34.42578125" style="109" customWidth="1"/>
    <col min="9471" max="9471" width="14.28515625" style="109" customWidth="1"/>
    <col min="9472" max="9472" width="15.7109375" style="109" customWidth="1"/>
    <col min="9473" max="9473" width="12.42578125" style="109" bestFit="1" customWidth="1"/>
    <col min="9474" max="9474" width="14.140625" style="109" bestFit="1" customWidth="1"/>
    <col min="9475" max="9475" width="12" style="109" customWidth="1"/>
    <col min="9476" max="9477" width="10.85546875" style="109" customWidth="1"/>
    <col min="9478" max="9478" width="14.28515625" style="109" customWidth="1"/>
    <col min="9479" max="9479" width="10" style="109" bestFit="1" customWidth="1"/>
    <col min="9480" max="9481" width="12.28515625" style="109" bestFit="1" customWidth="1"/>
    <col min="9482" max="9482" width="14.140625" style="109" customWidth="1"/>
    <col min="9483" max="9483" width="15.140625" style="109" customWidth="1"/>
    <col min="9484" max="9484" width="11.42578125" style="109"/>
    <col min="9485" max="9485" width="10.85546875" style="109" customWidth="1"/>
    <col min="9486" max="9488" width="11.42578125" style="109"/>
    <col min="9489" max="9489" width="13.85546875" style="109" customWidth="1"/>
    <col min="9490" max="9493" width="11.42578125" style="109"/>
    <col min="9494" max="9494" width="10.85546875" style="109" customWidth="1"/>
    <col min="9495" max="9724" width="11.42578125" style="109"/>
    <col min="9725" max="9725" width="11.42578125" style="109" bestFit="1" customWidth="1"/>
    <col min="9726" max="9726" width="34.42578125" style="109" customWidth="1"/>
    <col min="9727" max="9727" width="14.28515625" style="109" customWidth="1"/>
    <col min="9728" max="9728" width="15.7109375" style="109" customWidth="1"/>
    <col min="9729" max="9729" width="12.42578125" style="109" bestFit="1" customWidth="1"/>
    <col min="9730" max="9730" width="14.140625" style="109" bestFit="1" customWidth="1"/>
    <col min="9731" max="9731" width="12" style="109" customWidth="1"/>
    <col min="9732" max="9733" width="10.85546875" style="109" customWidth="1"/>
    <col min="9734" max="9734" width="14.28515625" style="109" customWidth="1"/>
    <col min="9735" max="9735" width="10" style="109" bestFit="1" customWidth="1"/>
    <col min="9736" max="9737" width="12.28515625" style="109" bestFit="1" customWidth="1"/>
    <col min="9738" max="9738" width="14.140625" style="109" customWidth="1"/>
    <col min="9739" max="9739" width="15.140625" style="109" customWidth="1"/>
    <col min="9740" max="9740" width="11.42578125" style="109"/>
    <col min="9741" max="9741" width="10.85546875" style="109" customWidth="1"/>
    <col min="9742" max="9744" width="11.42578125" style="109"/>
    <col min="9745" max="9745" width="13.85546875" style="109" customWidth="1"/>
    <col min="9746" max="9749" width="11.42578125" style="109"/>
    <col min="9750" max="9750" width="10.85546875" style="109" customWidth="1"/>
    <col min="9751" max="9980" width="11.42578125" style="109"/>
    <col min="9981" max="9981" width="11.42578125" style="109" bestFit="1" customWidth="1"/>
    <col min="9982" max="9982" width="34.42578125" style="109" customWidth="1"/>
    <col min="9983" max="9983" width="14.28515625" style="109" customWidth="1"/>
    <col min="9984" max="9984" width="15.7109375" style="109" customWidth="1"/>
    <col min="9985" max="9985" width="12.42578125" style="109" bestFit="1" customWidth="1"/>
    <col min="9986" max="9986" width="14.140625" style="109" bestFit="1" customWidth="1"/>
    <col min="9987" max="9987" width="12" style="109" customWidth="1"/>
    <col min="9988" max="9989" width="10.85546875" style="109" customWidth="1"/>
    <col min="9990" max="9990" width="14.28515625" style="109" customWidth="1"/>
    <col min="9991" max="9991" width="10" style="109" bestFit="1" customWidth="1"/>
    <col min="9992" max="9993" width="12.28515625" style="109" bestFit="1" customWidth="1"/>
    <col min="9994" max="9994" width="14.140625" style="109" customWidth="1"/>
    <col min="9995" max="9995" width="15.140625" style="109" customWidth="1"/>
    <col min="9996" max="9996" width="11.42578125" style="109"/>
    <col min="9997" max="9997" width="10.85546875" style="109" customWidth="1"/>
    <col min="9998" max="10000" width="11.42578125" style="109"/>
    <col min="10001" max="10001" width="13.85546875" style="109" customWidth="1"/>
    <col min="10002" max="10005" width="11.42578125" style="109"/>
    <col min="10006" max="10006" width="10.85546875" style="109" customWidth="1"/>
    <col min="10007" max="10236" width="11.42578125" style="109"/>
    <col min="10237" max="10237" width="11.42578125" style="109" bestFit="1" customWidth="1"/>
    <col min="10238" max="10238" width="34.42578125" style="109" customWidth="1"/>
    <col min="10239" max="10239" width="14.28515625" style="109" customWidth="1"/>
    <col min="10240" max="10240" width="15.7109375" style="109" customWidth="1"/>
    <col min="10241" max="10241" width="12.42578125" style="109" bestFit="1" customWidth="1"/>
    <col min="10242" max="10242" width="14.140625" style="109" bestFit="1" customWidth="1"/>
    <col min="10243" max="10243" width="12" style="109" customWidth="1"/>
    <col min="10244" max="10245" width="10.85546875" style="109" customWidth="1"/>
    <col min="10246" max="10246" width="14.28515625" style="109" customWidth="1"/>
    <col min="10247" max="10247" width="10" style="109" bestFit="1" customWidth="1"/>
    <col min="10248" max="10249" width="12.28515625" style="109" bestFit="1" customWidth="1"/>
    <col min="10250" max="10250" width="14.140625" style="109" customWidth="1"/>
    <col min="10251" max="10251" width="15.140625" style="109" customWidth="1"/>
    <col min="10252" max="10252" width="11.42578125" style="109"/>
    <col min="10253" max="10253" width="10.85546875" style="109" customWidth="1"/>
    <col min="10254" max="10256" width="11.42578125" style="109"/>
    <col min="10257" max="10257" width="13.85546875" style="109" customWidth="1"/>
    <col min="10258" max="10261" width="11.42578125" style="109"/>
    <col min="10262" max="10262" width="10.85546875" style="109" customWidth="1"/>
    <col min="10263" max="10492" width="11.42578125" style="109"/>
    <col min="10493" max="10493" width="11.42578125" style="109" bestFit="1" customWidth="1"/>
    <col min="10494" max="10494" width="34.42578125" style="109" customWidth="1"/>
    <col min="10495" max="10495" width="14.28515625" style="109" customWidth="1"/>
    <col min="10496" max="10496" width="15.7109375" style="109" customWidth="1"/>
    <col min="10497" max="10497" width="12.42578125" style="109" bestFit="1" customWidth="1"/>
    <col min="10498" max="10498" width="14.140625" style="109" bestFit="1" customWidth="1"/>
    <col min="10499" max="10499" width="12" style="109" customWidth="1"/>
    <col min="10500" max="10501" width="10.85546875" style="109" customWidth="1"/>
    <col min="10502" max="10502" width="14.28515625" style="109" customWidth="1"/>
    <col min="10503" max="10503" width="10" style="109" bestFit="1" customWidth="1"/>
    <col min="10504" max="10505" width="12.28515625" style="109" bestFit="1" customWidth="1"/>
    <col min="10506" max="10506" width="14.140625" style="109" customWidth="1"/>
    <col min="10507" max="10507" width="15.140625" style="109" customWidth="1"/>
    <col min="10508" max="10508" width="11.42578125" style="109"/>
    <col min="10509" max="10509" width="10.85546875" style="109" customWidth="1"/>
    <col min="10510" max="10512" width="11.42578125" style="109"/>
    <col min="10513" max="10513" width="13.85546875" style="109" customWidth="1"/>
    <col min="10514" max="10517" width="11.42578125" style="109"/>
    <col min="10518" max="10518" width="10.85546875" style="109" customWidth="1"/>
    <col min="10519" max="10748" width="11.42578125" style="109"/>
    <col min="10749" max="10749" width="11.42578125" style="109" bestFit="1" customWidth="1"/>
    <col min="10750" max="10750" width="34.42578125" style="109" customWidth="1"/>
    <col min="10751" max="10751" width="14.28515625" style="109" customWidth="1"/>
    <col min="10752" max="10752" width="15.7109375" style="109" customWidth="1"/>
    <col min="10753" max="10753" width="12.42578125" style="109" bestFit="1" customWidth="1"/>
    <col min="10754" max="10754" width="14.140625" style="109" bestFit="1" customWidth="1"/>
    <col min="10755" max="10755" width="12" style="109" customWidth="1"/>
    <col min="10756" max="10757" width="10.85546875" style="109" customWidth="1"/>
    <col min="10758" max="10758" width="14.28515625" style="109" customWidth="1"/>
    <col min="10759" max="10759" width="10" style="109" bestFit="1" customWidth="1"/>
    <col min="10760" max="10761" width="12.28515625" style="109" bestFit="1" customWidth="1"/>
    <col min="10762" max="10762" width="14.140625" style="109" customWidth="1"/>
    <col min="10763" max="10763" width="15.140625" style="109" customWidth="1"/>
    <col min="10764" max="10764" width="11.42578125" style="109"/>
    <col min="10765" max="10765" width="10.85546875" style="109" customWidth="1"/>
    <col min="10766" max="10768" width="11.42578125" style="109"/>
    <col min="10769" max="10769" width="13.85546875" style="109" customWidth="1"/>
    <col min="10770" max="10773" width="11.42578125" style="109"/>
    <col min="10774" max="10774" width="10.85546875" style="109" customWidth="1"/>
    <col min="10775" max="11004" width="11.42578125" style="109"/>
    <col min="11005" max="11005" width="11.42578125" style="109" bestFit="1" customWidth="1"/>
    <col min="11006" max="11006" width="34.42578125" style="109" customWidth="1"/>
    <col min="11007" max="11007" width="14.28515625" style="109" customWidth="1"/>
    <col min="11008" max="11008" width="15.7109375" style="109" customWidth="1"/>
    <col min="11009" max="11009" width="12.42578125" style="109" bestFit="1" customWidth="1"/>
    <col min="11010" max="11010" width="14.140625" style="109" bestFit="1" customWidth="1"/>
    <col min="11011" max="11011" width="12" style="109" customWidth="1"/>
    <col min="11012" max="11013" width="10.85546875" style="109" customWidth="1"/>
    <col min="11014" max="11014" width="14.28515625" style="109" customWidth="1"/>
    <col min="11015" max="11015" width="10" style="109" bestFit="1" customWidth="1"/>
    <col min="11016" max="11017" width="12.28515625" style="109" bestFit="1" customWidth="1"/>
    <col min="11018" max="11018" width="14.140625" style="109" customWidth="1"/>
    <col min="11019" max="11019" width="15.140625" style="109" customWidth="1"/>
    <col min="11020" max="11020" width="11.42578125" style="109"/>
    <col min="11021" max="11021" width="10.85546875" style="109" customWidth="1"/>
    <col min="11022" max="11024" width="11.42578125" style="109"/>
    <col min="11025" max="11025" width="13.85546875" style="109" customWidth="1"/>
    <col min="11026" max="11029" width="11.42578125" style="109"/>
    <col min="11030" max="11030" width="10.85546875" style="109" customWidth="1"/>
    <col min="11031" max="11260" width="11.42578125" style="109"/>
    <col min="11261" max="11261" width="11.42578125" style="109" bestFit="1" customWidth="1"/>
    <col min="11262" max="11262" width="34.42578125" style="109" customWidth="1"/>
    <col min="11263" max="11263" width="14.28515625" style="109" customWidth="1"/>
    <col min="11264" max="11264" width="15.7109375" style="109" customWidth="1"/>
    <col min="11265" max="11265" width="12.42578125" style="109" bestFit="1" customWidth="1"/>
    <col min="11266" max="11266" width="14.140625" style="109" bestFit="1" customWidth="1"/>
    <col min="11267" max="11267" width="12" style="109" customWidth="1"/>
    <col min="11268" max="11269" width="10.85546875" style="109" customWidth="1"/>
    <col min="11270" max="11270" width="14.28515625" style="109" customWidth="1"/>
    <col min="11271" max="11271" width="10" style="109" bestFit="1" customWidth="1"/>
    <col min="11272" max="11273" width="12.28515625" style="109" bestFit="1" customWidth="1"/>
    <col min="11274" max="11274" width="14.140625" style="109" customWidth="1"/>
    <col min="11275" max="11275" width="15.140625" style="109" customWidth="1"/>
    <col min="11276" max="11276" width="11.42578125" style="109"/>
    <col min="11277" max="11277" width="10.85546875" style="109" customWidth="1"/>
    <col min="11278" max="11280" width="11.42578125" style="109"/>
    <col min="11281" max="11281" width="13.85546875" style="109" customWidth="1"/>
    <col min="11282" max="11285" width="11.42578125" style="109"/>
    <col min="11286" max="11286" width="10.85546875" style="109" customWidth="1"/>
    <col min="11287" max="11516" width="11.42578125" style="109"/>
    <col min="11517" max="11517" width="11.42578125" style="109" bestFit="1" customWidth="1"/>
    <col min="11518" max="11518" width="34.42578125" style="109" customWidth="1"/>
    <col min="11519" max="11519" width="14.28515625" style="109" customWidth="1"/>
    <col min="11520" max="11520" width="15.7109375" style="109" customWidth="1"/>
    <col min="11521" max="11521" width="12.42578125" style="109" bestFit="1" customWidth="1"/>
    <col min="11522" max="11522" width="14.140625" style="109" bestFit="1" customWidth="1"/>
    <col min="11523" max="11523" width="12" style="109" customWidth="1"/>
    <col min="11524" max="11525" width="10.85546875" style="109" customWidth="1"/>
    <col min="11526" max="11526" width="14.28515625" style="109" customWidth="1"/>
    <col min="11527" max="11527" width="10" style="109" bestFit="1" customWidth="1"/>
    <col min="11528" max="11529" width="12.28515625" style="109" bestFit="1" customWidth="1"/>
    <col min="11530" max="11530" width="14.140625" style="109" customWidth="1"/>
    <col min="11531" max="11531" width="15.140625" style="109" customWidth="1"/>
    <col min="11532" max="11532" width="11.42578125" style="109"/>
    <col min="11533" max="11533" width="10.85546875" style="109" customWidth="1"/>
    <col min="11534" max="11536" width="11.42578125" style="109"/>
    <col min="11537" max="11537" width="13.85546875" style="109" customWidth="1"/>
    <col min="11538" max="11541" width="11.42578125" style="109"/>
    <col min="11542" max="11542" width="10.85546875" style="109" customWidth="1"/>
    <col min="11543" max="11772" width="11.42578125" style="109"/>
    <col min="11773" max="11773" width="11.42578125" style="109" bestFit="1" customWidth="1"/>
    <col min="11774" max="11774" width="34.42578125" style="109" customWidth="1"/>
    <col min="11775" max="11775" width="14.28515625" style="109" customWidth="1"/>
    <col min="11776" max="11776" width="15.7109375" style="109" customWidth="1"/>
    <col min="11777" max="11777" width="12.42578125" style="109" bestFit="1" customWidth="1"/>
    <col min="11778" max="11778" width="14.140625" style="109" bestFit="1" customWidth="1"/>
    <col min="11779" max="11779" width="12" style="109" customWidth="1"/>
    <col min="11780" max="11781" width="10.85546875" style="109" customWidth="1"/>
    <col min="11782" max="11782" width="14.28515625" style="109" customWidth="1"/>
    <col min="11783" max="11783" width="10" style="109" bestFit="1" customWidth="1"/>
    <col min="11784" max="11785" width="12.28515625" style="109" bestFit="1" customWidth="1"/>
    <col min="11786" max="11786" width="14.140625" style="109" customWidth="1"/>
    <col min="11787" max="11787" width="15.140625" style="109" customWidth="1"/>
    <col min="11788" max="11788" width="11.42578125" style="109"/>
    <col min="11789" max="11789" width="10.85546875" style="109" customWidth="1"/>
    <col min="11790" max="11792" width="11.42578125" style="109"/>
    <col min="11793" max="11793" width="13.85546875" style="109" customWidth="1"/>
    <col min="11794" max="11797" width="11.42578125" style="109"/>
    <col min="11798" max="11798" width="10.85546875" style="109" customWidth="1"/>
    <col min="11799" max="12028" width="11.42578125" style="109"/>
    <col min="12029" max="12029" width="11.42578125" style="109" bestFit="1" customWidth="1"/>
    <col min="12030" max="12030" width="34.42578125" style="109" customWidth="1"/>
    <col min="12031" max="12031" width="14.28515625" style="109" customWidth="1"/>
    <col min="12032" max="12032" width="15.7109375" style="109" customWidth="1"/>
    <col min="12033" max="12033" width="12.42578125" style="109" bestFit="1" customWidth="1"/>
    <col min="12034" max="12034" width="14.140625" style="109" bestFit="1" customWidth="1"/>
    <col min="12035" max="12035" width="12" style="109" customWidth="1"/>
    <col min="12036" max="12037" width="10.85546875" style="109" customWidth="1"/>
    <col min="12038" max="12038" width="14.28515625" style="109" customWidth="1"/>
    <col min="12039" max="12039" width="10" style="109" bestFit="1" customWidth="1"/>
    <col min="12040" max="12041" width="12.28515625" style="109" bestFit="1" customWidth="1"/>
    <col min="12042" max="12042" width="14.140625" style="109" customWidth="1"/>
    <col min="12043" max="12043" width="15.140625" style="109" customWidth="1"/>
    <col min="12044" max="12044" width="11.42578125" style="109"/>
    <col min="12045" max="12045" width="10.85546875" style="109" customWidth="1"/>
    <col min="12046" max="12048" width="11.42578125" style="109"/>
    <col min="12049" max="12049" width="13.85546875" style="109" customWidth="1"/>
    <col min="12050" max="12053" width="11.42578125" style="109"/>
    <col min="12054" max="12054" width="10.85546875" style="109" customWidth="1"/>
    <col min="12055" max="12284" width="11.42578125" style="109"/>
    <col min="12285" max="12285" width="11.42578125" style="109" bestFit="1" customWidth="1"/>
    <col min="12286" max="12286" width="34.42578125" style="109" customWidth="1"/>
    <col min="12287" max="12287" width="14.28515625" style="109" customWidth="1"/>
    <col min="12288" max="12288" width="15.7109375" style="109" customWidth="1"/>
    <col min="12289" max="12289" width="12.42578125" style="109" bestFit="1" customWidth="1"/>
    <col min="12290" max="12290" width="14.140625" style="109" bestFit="1" customWidth="1"/>
    <col min="12291" max="12291" width="12" style="109" customWidth="1"/>
    <col min="12292" max="12293" width="10.85546875" style="109" customWidth="1"/>
    <col min="12294" max="12294" width="14.28515625" style="109" customWidth="1"/>
    <col min="12295" max="12295" width="10" style="109" bestFit="1" customWidth="1"/>
    <col min="12296" max="12297" width="12.28515625" style="109" bestFit="1" customWidth="1"/>
    <col min="12298" max="12298" width="14.140625" style="109" customWidth="1"/>
    <col min="12299" max="12299" width="15.140625" style="109" customWidth="1"/>
    <col min="12300" max="12300" width="11.42578125" style="109"/>
    <col min="12301" max="12301" width="10.85546875" style="109" customWidth="1"/>
    <col min="12302" max="12304" width="11.42578125" style="109"/>
    <col min="12305" max="12305" width="13.85546875" style="109" customWidth="1"/>
    <col min="12306" max="12309" width="11.42578125" style="109"/>
    <col min="12310" max="12310" width="10.85546875" style="109" customWidth="1"/>
    <col min="12311" max="12540" width="11.42578125" style="109"/>
    <col min="12541" max="12541" width="11.42578125" style="109" bestFit="1" customWidth="1"/>
    <col min="12542" max="12542" width="34.42578125" style="109" customWidth="1"/>
    <col min="12543" max="12543" width="14.28515625" style="109" customWidth="1"/>
    <col min="12544" max="12544" width="15.7109375" style="109" customWidth="1"/>
    <col min="12545" max="12545" width="12.42578125" style="109" bestFit="1" customWidth="1"/>
    <col min="12546" max="12546" width="14.140625" style="109" bestFit="1" customWidth="1"/>
    <col min="12547" max="12547" width="12" style="109" customWidth="1"/>
    <col min="12548" max="12549" width="10.85546875" style="109" customWidth="1"/>
    <col min="12550" max="12550" width="14.28515625" style="109" customWidth="1"/>
    <col min="12551" max="12551" width="10" style="109" bestFit="1" customWidth="1"/>
    <col min="12552" max="12553" width="12.28515625" style="109" bestFit="1" customWidth="1"/>
    <col min="12554" max="12554" width="14.140625" style="109" customWidth="1"/>
    <col min="12555" max="12555" width="15.140625" style="109" customWidth="1"/>
    <col min="12556" max="12556" width="11.42578125" style="109"/>
    <col min="12557" max="12557" width="10.85546875" style="109" customWidth="1"/>
    <col min="12558" max="12560" width="11.42578125" style="109"/>
    <col min="12561" max="12561" width="13.85546875" style="109" customWidth="1"/>
    <col min="12562" max="12565" width="11.42578125" style="109"/>
    <col min="12566" max="12566" width="10.85546875" style="109" customWidth="1"/>
    <col min="12567" max="12796" width="11.42578125" style="109"/>
    <col min="12797" max="12797" width="11.42578125" style="109" bestFit="1" customWidth="1"/>
    <col min="12798" max="12798" width="34.42578125" style="109" customWidth="1"/>
    <col min="12799" max="12799" width="14.28515625" style="109" customWidth="1"/>
    <col min="12800" max="12800" width="15.7109375" style="109" customWidth="1"/>
    <col min="12801" max="12801" width="12.42578125" style="109" bestFit="1" customWidth="1"/>
    <col min="12802" max="12802" width="14.140625" style="109" bestFit="1" customWidth="1"/>
    <col min="12803" max="12803" width="12" style="109" customWidth="1"/>
    <col min="12804" max="12805" width="10.85546875" style="109" customWidth="1"/>
    <col min="12806" max="12806" width="14.28515625" style="109" customWidth="1"/>
    <col min="12807" max="12807" width="10" style="109" bestFit="1" customWidth="1"/>
    <col min="12808" max="12809" width="12.28515625" style="109" bestFit="1" customWidth="1"/>
    <col min="12810" max="12810" width="14.140625" style="109" customWidth="1"/>
    <col min="12811" max="12811" width="15.140625" style="109" customWidth="1"/>
    <col min="12812" max="12812" width="11.42578125" style="109"/>
    <col min="12813" max="12813" width="10.85546875" style="109" customWidth="1"/>
    <col min="12814" max="12816" width="11.42578125" style="109"/>
    <col min="12817" max="12817" width="13.85546875" style="109" customWidth="1"/>
    <col min="12818" max="12821" width="11.42578125" style="109"/>
    <col min="12822" max="12822" width="10.85546875" style="109" customWidth="1"/>
    <col min="12823" max="13052" width="11.42578125" style="109"/>
    <col min="13053" max="13053" width="11.42578125" style="109" bestFit="1" customWidth="1"/>
    <col min="13054" max="13054" width="34.42578125" style="109" customWidth="1"/>
    <col min="13055" max="13055" width="14.28515625" style="109" customWidth="1"/>
    <col min="13056" max="13056" width="15.7109375" style="109" customWidth="1"/>
    <col min="13057" max="13057" width="12.42578125" style="109" bestFit="1" customWidth="1"/>
    <col min="13058" max="13058" width="14.140625" style="109" bestFit="1" customWidth="1"/>
    <col min="13059" max="13059" width="12" style="109" customWidth="1"/>
    <col min="13060" max="13061" width="10.85546875" style="109" customWidth="1"/>
    <col min="13062" max="13062" width="14.28515625" style="109" customWidth="1"/>
    <col min="13063" max="13063" width="10" style="109" bestFit="1" customWidth="1"/>
    <col min="13064" max="13065" width="12.28515625" style="109" bestFit="1" customWidth="1"/>
    <col min="13066" max="13066" width="14.140625" style="109" customWidth="1"/>
    <col min="13067" max="13067" width="15.140625" style="109" customWidth="1"/>
    <col min="13068" max="13068" width="11.42578125" style="109"/>
    <col min="13069" max="13069" width="10.85546875" style="109" customWidth="1"/>
    <col min="13070" max="13072" width="11.42578125" style="109"/>
    <col min="13073" max="13073" width="13.85546875" style="109" customWidth="1"/>
    <col min="13074" max="13077" width="11.42578125" style="109"/>
    <col min="13078" max="13078" width="10.85546875" style="109" customWidth="1"/>
    <col min="13079" max="13308" width="11.42578125" style="109"/>
    <col min="13309" max="13309" width="11.42578125" style="109" bestFit="1" customWidth="1"/>
    <col min="13310" max="13310" width="34.42578125" style="109" customWidth="1"/>
    <col min="13311" max="13311" width="14.28515625" style="109" customWidth="1"/>
    <col min="13312" max="13312" width="15.7109375" style="109" customWidth="1"/>
    <col min="13313" max="13313" width="12.42578125" style="109" bestFit="1" customWidth="1"/>
    <col min="13314" max="13314" width="14.140625" style="109" bestFit="1" customWidth="1"/>
    <col min="13315" max="13315" width="12" style="109" customWidth="1"/>
    <col min="13316" max="13317" width="10.85546875" style="109" customWidth="1"/>
    <col min="13318" max="13318" width="14.28515625" style="109" customWidth="1"/>
    <col min="13319" max="13319" width="10" style="109" bestFit="1" customWidth="1"/>
    <col min="13320" max="13321" width="12.28515625" style="109" bestFit="1" customWidth="1"/>
    <col min="13322" max="13322" width="14.140625" style="109" customWidth="1"/>
    <col min="13323" max="13323" width="15.140625" style="109" customWidth="1"/>
    <col min="13324" max="13324" width="11.42578125" style="109"/>
    <col min="13325" max="13325" width="10.85546875" style="109" customWidth="1"/>
    <col min="13326" max="13328" width="11.42578125" style="109"/>
    <col min="13329" max="13329" width="13.85546875" style="109" customWidth="1"/>
    <col min="13330" max="13333" width="11.42578125" style="109"/>
    <col min="13334" max="13334" width="10.85546875" style="109" customWidth="1"/>
    <col min="13335" max="13564" width="11.42578125" style="109"/>
    <col min="13565" max="13565" width="11.42578125" style="109" bestFit="1" customWidth="1"/>
    <col min="13566" max="13566" width="34.42578125" style="109" customWidth="1"/>
    <col min="13567" max="13567" width="14.28515625" style="109" customWidth="1"/>
    <col min="13568" max="13568" width="15.7109375" style="109" customWidth="1"/>
    <col min="13569" max="13569" width="12.42578125" style="109" bestFit="1" customWidth="1"/>
    <col min="13570" max="13570" width="14.140625" style="109" bestFit="1" customWidth="1"/>
    <col min="13571" max="13571" width="12" style="109" customWidth="1"/>
    <col min="13572" max="13573" width="10.85546875" style="109" customWidth="1"/>
    <col min="13574" max="13574" width="14.28515625" style="109" customWidth="1"/>
    <col min="13575" max="13575" width="10" style="109" bestFit="1" customWidth="1"/>
    <col min="13576" max="13577" width="12.28515625" style="109" bestFit="1" customWidth="1"/>
    <col min="13578" max="13578" width="14.140625" style="109" customWidth="1"/>
    <col min="13579" max="13579" width="15.140625" style="109" customWidth="1"/>
    <col min="13580" max="13580" width="11.42578125" style="109"/>
    <col min="13581" max="13581" width="10.85546875" style="109" customWidth="1"/>
    <col min="13582" max="13584" width="11.42578125" style="109"/>
    <col min="13585" max="13585" width="13.85546875" style="109" customWidth="1"/>
    <col min="13586" max="13589" width="11.42578125" style="109"/>
    <col min="13590" max="13590" width="10.85546875" style="109" customWidth="1"/>
    <col min="13591" max="13820" width="11.42578125" style="109"/>
    <col min="13821" max="13821" width="11.42578125" style="109" bestFit="1" customWidth="1"/>
    <col min="13822" max="13822" width="34.42578125" style="109" customWidth="1"/>
    <col min="13823" max="13823" width="14.28515625" style="109" customWidth="1"/>
    <col min="13824" max="13824" width="15.7109375" style="109" customWidth="1"/>
    <col min="13825" max="13825" width="12.42578125" style="109" bestFit="1" customWidth="1"/>
    <col min="13826" max="13826" width="14.140625" style="109" bestFit="1" customWidth="1"/>
    <col min="13827" max="13827" width="12" style="109" customWidth="1"/>
    <col min="13828" max="13829" width="10.85546875" style="109" customWidth="1"/>
    <col min="13830" max="13830" width="14.28515625" style="109" customWidth="1"/>
    <col min="13831" max="13831" width="10" style="109" bestFit="1" customWidth="1"/>
    <col min="13832" max="13833" width="12.28515625" style="109" bestFit="1" customWidth="1"/>
    <col min="13834" max="13834" width="14.140625" style="109" customWidth="1"/>
    <col min="13835" max="13835" width="15.140625" style="109" customWidth="1"/>
    <col min="13836" max="13836" width="11.42578125" style="109"/>
    <col min="13837" max="13837" width="10.85546875" style="109" customWidth="1"/>
    <col min="13838" max="13840" width="11.42578125" style="109"/>
    <col min="13841" max="13841" width="13.85546875" style="109" customWidth="1"/>
    <col min="13842" max="13845" width="11.42578125" style="109"/>
    <col min="13846" max="13846" width="10.85546875" style="109" customWidth="1"/>
    <col min="13847" max="14076" width="11.42578125" style="109"/>
    <col min="14077" max="14077" width="11.42578125" style="109" bestFit="1" customWidth="1"/>
    <col min="14078" max="14078" width="34.42578125" style="109" customWidth="1"/>
    <col min="14079" max="14079" width="14.28515625" style="109" customWidth="1"/>
    <col min="14080" max="14080" width="15.7109375" style="109" customWidth="1"/>
    <col min="14081" max="14081" width="12.42578125" style="109" bestFit="1" customWidth="1"/>
    <col min="14082" max="14082" width="14.140625" style="109" bestFit="1" customWidth="1"/>
    <col min="14083" max="14083" width="12" style="109" customWidth="1"/>
    <col min="14084" max="14085" width="10.85546875" style="109" customWidth="1"/>
    <col min="14086" max="14086" width="14.28515625" style="109" customWidth="1"/>
    <col min="14087" max="14087" width="10" style="109" bestFit="1" customWidth="1"/>
    <col min="14088" max="14089" width="12.28515625" style="109" bestFit="1" customWidth="1"/>
    <col min="14090" max="14090" width="14.140625" style="109" customWidth="1"/>
    <col min="14091" max="14091" width="15.140625" style="109" customWidth="1"/>
    <col min="14092" max="14092" width="11.42578125" style="109"/>
    <col min="14093" max="14093" width="10.85546875" style="109" customWidth="1"/>
    <col min="14094" max="14096" width="11.42578125" style="109"/>
    <col min="14097" max="14097" width="13.85546875" style="109" customWidth="1"/>
    <col min="14098" max="14101" width="11.42578125" style="109"/>
    <col min="14102" max="14102" width="10.85546875" style="109" customWidth="1"/>
    <col min="14103" max="14332" width="11.42578125" style="109"/>
    <col min="14333" max="14333" width="11.42578125" style="109" bestFit="1" customWidth="1"/>
    <col min="14334" max="14334" width="34.42578125" style="109" customWidth="1"/>
    <col min="14335" max="14335" width="14.28515625" style="109" customWidth="1"/>
    <col min="14336" max="14336" width="15.7109375" style="109" customWidth="1"/>
    <col min="14337" max="14337" width="12.42578125" style="109" bestFit="1" customWidth="1"/>
    <col min="14338" max="14338" width="14.140625" style="109" bestFit="1" customWidth="1"/>
    <col min="14339" max="14339" width="12" style="109" customWidth="1"/>
    <col min="14340" max="14341" width="10.85546875" style="109" customWidth="1"/>
    <col min="14342" max="14342" width="14.28515625" style="109" customWidth="1"/>
    <col min="14343" max="14343" width="10" style="109" bestFit="1" customWidth="1"/>
    <col min="14344" max="14345" width="12.28515625" style="109" bestFit="1" customWidth="1"/>
    <col min="14346" max="14346" width="14.140625" style="109" customWidth="1"/>
    <col min="14347" max="14347" width="15.140625" style="109" customWidth="1"/>
    <col min="14348" max="14348" width="11.42578125" style="109"/>
    <col min="14349" max="14349" width="10.85546875" style="109" customWidth="1"/>
    <col min="14350" max="14352" width="11.42578125" style="109"/>
    <col min="14353" max="14353" width="13.85546875" style="109" customWidth="1"/>
    <col min="14354" max="14357" width="11.42578125" style="109"/>
    <col min="14358" max="14358" width="10.85546875" style="109" customWidth="1"/>
    <col min="14359" max="14588" width="11.42578125" style="109"/>
    <col min="14589" max="14589" width="11.42578125" style="109" bestFit="1" customWidth="1"/>
    <col min="14590" max="14590" width="34.42578125" style="109" customWidth="1"/>
    <col min="14591" max="14591" width="14.28515625" style="109" customWidth="1"/>
    <col min="14592" max="14592" width="15.7109375" style="109" customWidth="1"/>
    <col min="14593" max="14593" width="12.42578125" style="109" bestFit="1" customWidth="1"/>
    <col min="14594" max="14594" width="14.140625" style="109" bestFit="1" customWidth="1"/>
    <col min="14595" max="14595" width="12" style="109" customWidth="1"/>
    <col min="14596" max="14597" width="10.85546875" style="109" customWidth="1"/>
    <col min="14598" max="14598" width="14.28515625" style="109" customWidth="1"/>
    <col min="14599" max="14599" width="10" style="109" bestFit="1" customWidth="1"/>
    <col min="14600" max="14601" width="12.28515625" style="109" bestFit="1" customWidth="1"/>
    <col min="14602" max="14602" width="14.140625" style="109" customWidth="1"/>
    <col min="14603" max="14603" width="15.140625" style="109" customWidth="1"/>
    <col min="14604" max="14604" width="11.42578125" style="109"/>
    <col min="14605" max="14605" width="10.85546875" style="109" customWidth="1"/>
    <col min="14606" max="14608" width="11.42578125" style="109"/>
    <col min="14609" max="14609" width="13.85546875" style="109" customWidth="1"/>
    <col min="14610" max="14613" width="11.42578125" style="109"/>
    <col min="14614" max="14614" width="10.85546875" style="109" customWidth="1"/>
    <col min="14615" max="14844" width="11.42578125" style="109"/>
    <col min="14845" max="14845" width="11.42578125" style="109" bestFit="1" customWidth="1"/>
    <col min="14846" max="14846" width="34.42578125" style="109" customWidth="1"/>
    <col min="14847" max="14847" width="14.28515625" style="109" customWidth="1"/>
    <col min="14848" max="14848" width="15.7109375" style="109" customWidth="1"/>
    <col min="14849" max="14849" width="12.42578125" style="109" bestFit="1" customWidth="1"/>
    <col min="14850" max="14850" width="14.140625" style="109" bestFit="1" customWidth="1"/>
    <col min="14851" max="14851" width="12" style="109" customWidth="1"/>
    <col min="14852" max="14853" width="10.85546875" style="109" customWidth="1"/>
    <col min="14854" max="14854" width="14.28515625" style="109" customWidth="1"/>
    <col min="14855" max="14855" width="10" style="109" bestFit="1" customWidth="1"/>
    <col min="14856" max="14857" width="12.28515625" style="109" bestFit="1" customWidth="1"/>
    <col min="14858" max="14858" width="14.140625" style="109" customWidth="1"/>
    <col min="14859" max="14859" width="15.140625" style="109" customWidth="1"/>
    <col min="14860" max="14860" width="11.42578125" style="109"/>
    <col min="14861" max="14861" width="10.85546875" style="109" customWidth="1"/>
    <col min="14862" max="14864" width="11.42578125" style="109"/>
    <col min="14865" max="14865" width="13.85546875" style="109" customWidth="1"/>
    <col min="14866" max="14869" width="11.42578125" style="109"/>
    <col min="14870" max="14870" width="10.85546875" style="109" customWidth="1"/>
    <col min="14871" max="15100" width="11.42578125" style="109"/>
    <col min="15101" max="15101" width="11.42578125" style="109" bestFit="1" customWidth="1"/>
    <col min="15102" max="15102" width="34.42578125" style="109" customWidth="1"/>
    <col min="15103" max="15103" width="14.28515625" style="109" customWidth="1"/>
    <col min="15104" max="15104" width="15.7109375" style="109" customWidth="1"/>
    <col min="15105" max="15105" width="12.42578125" style="109" bestFit="1" customWidth="1"/>
    <col min="15106" max="15106" width="14.140625" style="109" bestFit="1" customWidth="1"/>
    <col min="15107" max="15107" width="12" style="109" customWidth="1"/>
    <col min="15108" max="15109" width="10.85546875" style="109" customWidth="1"/>
    <col min="15110" max="15110" width="14.28515625" style="109" customWidth="1"/>
    <col min="15111" max="15111" width="10" style="109" bestFit="1" customWidth="1"/>
    <col min="15112" max="15113" width="12.28515625" style="109" bestFit="1" customWidth="1"/>
    <col min="15114" max="15114" width="14.140625" style="109" customWidth="1"/>
    <col min="15115" max="15115" width="15.140625" style="109" customWidth="1"/>
    <col min="15116" max="15116" width="11.42578125" style="109"/>
    <col min="15117" max="15117" width="10.85546875" style="109" customWidth="1"/>
    <col min="15118" max="15120" width="11.42578125" style="109"/>
    <col min="15121" max="15121" width="13.85546875" style="109" customWidth="1"/>
    <col min="15122" max="15125" width="11.42578125" style="109"/>
    <col min="15126" max="15126" width="10.85546875" style="109" customWidth="1"/>
    <col min="15127" max="15356" width="11.42578125" style="109"/>
    <col min="15357" max="15357" width="11.42578125" style="109" bestFit="1" customWidth="1"/>
    <col min="15358" max="15358" width="34.42578125" style="109" customWidth="1"/>
    <col min="15359" max="15359" width="14.28515625" style="109" customWidth="1"/>
    <col min="15360" max="15360" width="15.7109375" style="109" customWidth="1"/>
    <col min="15361" max="15361" width="12.42578125" style="109" bestFit="1" customWidth="1"/>
    <col min="15362" max="15362" width="14.140625" style="109" bestFit="1" customWidth="1"/>
    <col min="15363" max="15363" width="12" style="109" customWidth="1"/>
    <col min="15364" max="15365" width="10.85546875" style="109" customWidth="1"/>
    <col min="15366" max="15366" width="14.28515625" style="109" customWidth="1"/>
    <col min="15367" max="15367" width="10" style="109" bestFit="1" customWidth="1"/>
    <col min="15368" max="15369" width="12.28515625" style="109" bestFit="1" customWidth="1"/>
    <col min="15370" max="15370" width="14.140625" style="109" customWidth="1"/>
    <col min="15371" max="15371" width="15.140625" style="109" customWidth="1"/>
    <col min="15372" max="15372" width="11.42578125" style="109"/>
    <col min="15373" max="15373" width="10.85546875" style="109" customWidth="1"/>
    <col min="15374" max="15376" width="11.42578125" style="109"/>
    <col min="15377" max="15377" width="13.85546875" style="109" customWidth="1"/>
    <col min="15378" max="15381" width="11.42578125" style="109"/>
    <col min="15382" max="15382" width="10.85546875" style="109" customWidth="1"/>
    <col min="15383" max="15612" width="11.42578125" style="109"/>
    <col min="15613" max="15613" width="11.42578125" style="109" bestFit="1" customWidth="1"/>
    <col min="15614" max="15614" width="34.42578125" style="109" customWidth="1"/>
    <col min="15615" max="15615" width="14.28515625" style="109" customWidth="1"/>
    <col min="15616" max="15616" width="15.7109375" style="109" customWidth="1"/>
    <col min="15617" max="15617" width="12.42578125" style="109" bestFit="1" customWidth="1"/>
    <col min="15618" max="15618" width="14.140625" style="109" bestFit="1" customWidth="1"/>
    <col min="15619" max="15619" width="12" style="109" customWidth="1"/>
    <col min="15620" max="15621" width="10.85546875" style="109" customWidth="1"/>
    <col min="15622" max="15622" width="14.28515625" style="109" customWidth="1"/>
    <col min="15623" max="15623" width="10" style="109" bestFit="1" customWidth="1"/>
    <col min="15624" max="15625" width="12.28515625" style="109" bestFit="1" customWidth="1"/>
    <col min="15626" max="15626" width="14.140625" style="109" customWidth="1"/>
    <col min="15627" max="15627" width="15.140625" style="109" customWidth="1"/>
    <col min="15628" max="15628" width="11.42578125" style="109"/>
    <col min="15629" max="15629" width="10.85546875" style="109" customWidth="1"/>
    <col min="15630" max="15632" width="11.42578125" style="109"/>
    <col min="15633" max="15633" width="13.85546875" style="109" customWidth="1"/>
    <col min="15634" max="15637" width="11.42578125" style="109"/>
    <col min="15638" max="15638" width="10.85546875" style="109" customWidth="1"/>
    <col min="15639" max="15868" width="11.42578125" style="109"/>
    <col min="15869" max="15869" width="11.42578125" style="109" bestFit="1" customWidth="1"/>
    <col min="15870" max="15870" width="34.42578125" style="109" customWidth="1"/>
    <col min="15871" max="15871" width="14.28515625" style="109" customWidth="1"/>
    <col min="15872" max="15872" width="15.7109375" style="109" customWidth="1"/>
    <col min="15873" max="15873" width="12.42578125" style="109" bestFit="1" customWidth="1"/>
    <col min="15874" max="15874" width="14.140625" style="109" bestFit="1" customWidth="1"/>
    <col min="15875" max="15875" width="12" style="109" customWidth="1"/>
    <col min="15876" max="15877" width="10.85546875" style="109" customWidth="1"/>
    <col min="15878" max="15878" width="14.28515625" style="109" customWidth="1"/>
    <col min="15879" max="15879" width="10" style="109" bestFit="1" customWidth="1"/>
    <col min="15880" max="15881" width="12.28515625" style="109" bestFit="1" customWidth="1"/>
    <col min="15882" max="15882" width="14.140625" style="109" customWidth="1"/>
    <col min="15883" max="15883" width="15.140625" style="109" customWidth="1"/>
    <col min="15884" max="15884" width="11.42578125" style="109"/>
    <col min="15885" max="15885" width="10.85546875" style="109" customWidth="1"/>
    <col min="15886" max="15888" width="11.42578125" style="109"/>
    <col min="15889" max="15889" width="13.85546875" style="109" customWidth="1"/>
    <col min="15890" max="15893" width="11.42578125" style="109"/>
    <col min="15894" max="15894" width="10.85546875" style="109" customWidth="1"/>
    <col min="15895" max="16124" width="11.42578125" style="109"/>
    <col min="16125" max="16125" width="11.42578125" style="109" bestFit="1" customWidth="1"/>
    <col min="16126" max="16126" width="34.42578125" style="109" customWidth="1"/>
    <col min="16127" max="16127" width="14.28515625" style="109" customWidth="1"/>
    <col min="16128" max="16128" width="15.7109375" style="109" customWidth="1"/>
    <col min="16129" max="16129" width="12.42578125" style="109" bestFit="1" customWidth="1"/>
    <col min="16130" max="16130" width="14.140625" style="109" bestFit="1" customWidth="1"/>
    <col min="16131" max="16131" width="12" style="109" customWidth="1"/>
    <col min="16132" max="16133" width="10.85546875" style="109" customWidth="1"/>
    <col min="16134" max="16134" width="14.28515625" style="109" customWidth="1"/>
    <col min="16135" max="16135" width="10" style="109" bestFit="1" customWidth="1"/>
    <col min="16136" max="16137" width="12.28515625" style="109" bestFit="1" customWidth="1"/>
    <col min="16138" max="16138" width="14.140625" style="109" customWidth="1"/>
    <col min="16139" max="16139" width="15.140625" style="109" customWidth="1"/>
    <col min="16140" max="16140" width="11.42578125" style="109"/>
    <col min="16141" max="16141" width="10.85546875" style="109" customWidth="1"/>
    <col min="16142" max="16144" width="11.42578125" style="109"/>
    <col min="16145" max="16145" width="13.85546875" style="109" customWidth="1"/>
    <col min="16146" max="16149" width="11.42578125" style="109"/>
    <col min="16150" max="16150" width="10.85546875" style="109" customWidth="1"/>
    <col min="16151" max="16384" width="11.42578125" style="109"/>
  </cols>
  <sheetData>
    <row r="1" spans="1:35" ht="24" customHeight="1" x14ac:dyDescent="0.2">
      <c r="A1" s="234" t="s">
        <v>360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35" s="3" customFormat="1" ht="90.75" customHeight="1" x14ac:dyDescent="0.2">
      <c r="A2" s="110" t="s">
        <v>18</v>
      </c>
      <c r="B2" s="110" t="s">
        <v>19</v>
      </c>
      <c r="C2" s="76" t="s">
        <v>343</v>
      </c>
      <c r="D2" s="77" t="s">
        <v>345</v>
      </c>
      <c r="E2" s="77" t="s">
        <v>12</v>
      </c>
      <c r="F2" s="77" t="s">
        <v>13</v>
      </c>
      <c r="G2" s="77" t="s">
        <v>14</v>
      </c>
      <c r="H2" s="77" t="s">
        <v>20</v>
      </c>
      <c r="I2" s="77" t="s">
        <v>346</v>
      </c>
      <c r="J2" s="77" t="s">
        <v>16</v>
      </c>
      <c r="K2" s="80" t="s">
        <v>333</v>
      </c>
      <c r="L2" s="81" t="s">
        <v>11</v>
      </c>
      <c r="M2" s="81" t="s">
        <v>12</v>
      </c>
      <c r="N2" s="81" t="s">
        <v>13</v>
      </c>
      <c r="O2" s="81" t="s">
        <v>14</v>
      </c>
      <c r="P2" s="81" t="s">
        <v>20</v>
      </c>
      <c r="Q2" s="81" t="s">
        <v>346</v>
      </c>
      <c r="R2" s="81" t="s">
        <v>16</v>
      </c>
      <c r="S2" s="78" t="s">
        <v>344</v>
      </c>
      <c r="T2" s="79" t="s">
        <v>11</v>
      </c>
      <c r="U2" s="79" t="s">
        <v>12</v>
      </c>
      <c r="V2" s="79" t="s">
        <v>13</v>
      </c>
      <c r="W2" s="79" t="s">
        <v>14</v>
      </c>
      <c r="X2" s="79" t="s">
        <v>20</v>
      </c>
      <c r="Y2" s="79" t="s">
        <v>346</v>
      </c>
      <c r="Z2" s="79" t="s">
        <v>16</v>
      </c>
    </row>
    <row r="3" spans="1:35" x14ac:dyDescent="0.2">
      <c r="A3" s="111"/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5" x14ac:dyDescent="0.2">
      <c r="A4" s="111"/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4"/>
      <c r="AB4" s="114"/>
      <c r="AC4" s="114"/>
      <c r="AD4" s="114"/>
      <c r="AE4" s="114"/>
      <c r="AF4" s="114"/>
      <c r="AG4" s="114"/>
      <c r="AH4" s="114"/>
      <c r="AI4" s="114"/>
    </row>
    <row r="5" spans="1:35" s="3" customFormat="1" x14ac:dyDescent="0.2">
      <c r="A5" s="111"/>
      <c r="B5" s="134" t="s">
        <v>362</v>
      </c>
      <c r="C5" s="115">
        <v>6344399.5999999996</v>
      </c>
      <c r="D5" s="115">
        <v>1051900</v>
      </c>
      <c r="E5" s="115">
        <v>683880</v>
      </c>
      <c r="F5" s="115">
        <v>1217880</v>
      </c>
      <c r="G5" s="115">
        <v>3388739.6</v>
      </c>
      <c r="H5" s="115">
        <v>2000</v>
      </c>
      <c r="I5" s="115">
        <v>0</v>
      </c>
      <c r="J5" s="115">
        <v>0</v>
      </c>
      <c r="K5" s="115">
        <v>6336695</v>
      </c>
      <c r="L5" s="115">
        <v>1051900</v>
      </c>
      <c r="M5" s="115">
        <v>683880</v>
      </c>
      <c r="N5" s="115">
        <v>1217880</v>
      </c>
      <c r="O5" s="115">
        <v>3381035</v>
      </c>
      <c r="P5" s="115">
        <v>2000</v>
      </c>
      <c r="Q5" s="115">
        <v>0</v>
      </c>
      <c r="R5" s="115">
        <v>0</v>
      </c>
      <c r="S5" s="115">
        <v>6336695</v>
      </c>
      <c r="T5" s="115">
        <v>1051900</v>
      </c>
      <c r="U5" s="115">
        <v>683880</v>
      </c>
      <c r="V5" s="115">
        <v>1217880</v>
      </c>
      <c r="W5" s="115">
        <v>3381035</v>
      </c>
      <c r="X5" s="115">
        <v>2000</v>
      </c>
      <c r="Y5" s="115">
        <v>0</v>
      </c>
      <c r="Z5" s="115">
        <v>0</v>
      </c>
      <c r="AA5" s="116"/>
      <c r="AB5" s="116"/>
      <c r="AC5" s="116"/>
      <c r="AD5" s="116"/>
      <c r="AE5" s="116"/>
      <c r="AF5" s="116"/>
      <c r="AG5" s="116"/>
      <c r="AH5" s="116"/>
      <c r="AI5" s="116"/>
    </row>
    <row r="6" spans="1:35" x14ac:dyDescent="0.2">
      <c r="A6" s="111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4"/>
      <c r="AB6" s="114"/>
      <c r="AC6" s="114"/>
      <c r="AD6" s="114"/>
      <c r="AE6" s="114"/>
      <c r="AF6" s="114"/>
      <c r="AG6" s="114"/>
      <c r="AH6" s="114"/>
      <c r="AI6" s="114"/>
    </row>
    <row r="7" spans="1:35" s="3" customFormat="1" ht="25.5" x14ac:dyDescent="0.2">
      <c r="A7" s="117" t="s">
        <v>39</v>
      </c>
      <c r="B7" s="118" t="s">
        <v>347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6"/>
      <c r="AB7" s="116"/>
      <c r="AC7" s="116"/>
      <c r="AD7" s="116"/>
      <c r="AE7" s="116"/>
      <c r="AF7" s="116"/>
      <c r="AG7" s="116"/>
      <c r="AH7" s="116"/>
      <c r="AI7" s="116"/>
    </row>
    <row r="8" spans="1:35" s="3" customFormat="1" ht="17.25" customHeight="1" x14ac:dyDescent="0.2">
      <c r="A8" s="119" t="s">
        <v>38</v>
      </c>
      <c r="B8" s="120" t="s">
        <v>348</v>
      </c>
      <c r="C8" s="121">
        <v>6060999.5999999996</v>
      </c>
      <c r="D8" s="121">
        <v>1041900</v>
      </c>
      <c r="E8" s="121">
        <v>410480</v>
      </c>
      <c r="F8" s="121">
        <v>1217880</v>
      </c>
      <c r="G8" s="121">
        <v>3388739.6</v>
      </c>
      <c r="H8" s="121">
        <v>2000</v>
      </c>
      <c r="I8" s="121">
        <v>0</v>
      </c>
      <c r="J8" s="121">
        <v>0</v>
      </c>
      <c r="K8" s="121">
        <v>6053295</v>
      </c>
      <c r="L8" s="121">
        <v>1041900</v>
      </c>
      <c r="M8" s="121">
        <v>410480</v>
      </c>
      <c r="N8" s="121">
        <v>1217880</v>
      </c>
      <c r="O8" s="121">
        <v>3381035</v>
      </c>
      <c r="P8" s="121">
        <v>2000</v>
      </c>
      <c r="Q8" s="121">
        <v>0</v>
      </c>
      <c r="R8" s="121">
        <v>0</v>
      </c>
      <c r="S8" s="121">
        <v>6053295</v>
      </c>
      <c r="T8" s="121">
        <v>1041900</v>
      </c>
      <c r="U8" s="121">
        <v>410480</v>
      </c>
      <c r="V8" s="121">
        <v>1217880</v>
      </c>
      <c r="W8" s="121">
        <v>3381035</v>
      </c>
      <c r="X8" s="121">
        <v>2000</v>
      </c>
      <c r="Y8" s="121">
        <v>0</v>
      </c>
      <c r="Z8" s="121">
        <v>0</v>
      </c>
      <c r="AA8" s="116"/>
      <c r="AB8" s="116"/>
      <c r="AC8" s="116"/>
      <c r="AD8" s="116"/>
      <c r="AE8" s="116"/>
      <c r="AF8" s="116"/>
      <c r="AG8" s="116"/>
      <c r="AH8" s="116"/>
      <c r="AI8" s="116"/>
    </row>
    <row r="9" spans="1:35" s="3" customFormat="1" x14ac:dyDescent="0.2">
      <c r="A9" s="111">
        <v>3</v>
      </c>
      <c r="B9" s="122" t="s">
        <v>349</v>
      </c>
      <c r="C9" s="115">
        <v>5931569.5999999996</v>
      </c>
      <c r="D9" s="115">
        <v>1041900</v>
      </c>
      <c r="E9" s="115">
        <v>331050</v>
      </c>
      <c r="F9" s="115">
        <v>1217880</v>
      </c>
      <c r="G9" s="115">
        <v>3338739.6</v>
      </c>
      <c r="H9" s="115">
        <v>2000</v>
      </c>
      <c r="I9" s="115">
        <v>0</v>
      </c>
      <c r="J9" s="115">
        <v>0</v>
      </c>
      <c r="K9" s="115">
        <v>5923865</v>
      </c>
      <c r="L9" s="115">
        <v>1041900</v>
      </c>
      <c r="M9" s="115">
        <v>331050</v>
      </c>
      <c r="N9" s="115">
        <v>1217880</v>
      </c>
      <c r="O9" s="115">
        <v>3331035</v>
      </c>
      <c r="P9" s="115">
        <v>2000</v>
      </c>
      <c r="Q9" s="115">
        <v>0</v>
      </c>
      <c r="R9" s="115">
        <v>0</v>
      </c>
      <c r="S9" s="115">
        <v>5923865</v>
      </c>
      <c r="T9" s="115">
        <v>1041900</v>
      </c>
      <c r="U9" s="115">
        <v>331050</v>
      </c>
      <c r="V9" s="115">
        <v>1217880</v>
      </c>
      <c r="W9" s="115">
        <v>3331035</v>
      </c>
      <c r="X9" s="115">
        <v>2000</v>
      </c>
      <c r="Y9" s="115">
        <v>0</v>
      </c>
      <c r="Z9" s="115">
        <v>0</v>
      </c>
      <c r="AA9" s="116"/>
      <c r="AB9" s="116"/>
      <c r="AC9" s="116"/>
      <c r="AD9" s="116"/>
      <c r="AE9" s="116"/>
      <c r="AF9" s="116"/>
      <c r="AG9" s="116"/>
      <c r="AH9" s="116"/>
      <c r="AI9" s="116"/>
    </row>
    <row r="10" spans="1:35" s="52" customFormat="1" x14ac:dyDescent="0.2">
      <c r="A10" s="123">
        <v>31</v>
      </c>
      <c r="B10" s="124" t="s">
        <v>21</v>
      </c>
      <c r="C10" s="125">
        <v>3270060</v>
      </c>
      <c r="D10" s="125"/>
      <c r="E10" s="125">
        <v>149025</v>
      </c>
      <c r="F10" s="125">
        <v>0</v>
      </c>
      <c r="G10" s="125">
        <v>3121035</v>
      </c>
      <c r="H10" s="125">
        <v>0</v>
      </c>
      <c r="I10" s="125">
        <v>0</v>
      </c>
      <c r="J10" s="125">
        <v>0</v>
      </c>
      <c r="K10" s="125">
        <v>3270060</v>
      </c>
      <c r="L10" s="125"/>
      <c r="M10" s="125">
        <v>149025</v>
      </c>
      <c r="N10" s="125">
        <v>0</v>
      </c>
      <c r="O10" s="125">
        <v>3121035</v>
      </c>
      <c r="P10" s="125">
        <v>0</v>
      </c>
      <c r="Q10" s="125">
        <v>0</v>
      </c>
      <c r="R10" s="125">
        <v>0</v>
      </c>
      <c r="S10" s="125">
        <v>3270060</v>
      </c>
      <c r="T10" s="125"/>
      <c r="U10" s="125">
        <v>149025</v>
      </c>
      <c r="V10" s="125">
        <v>0</v>
      </c>
      <c r="W10" s="125">
        <v>3121035</v>
      </c>
      <c r="X10" s="125">
        <v>0</v>
      </c>
      <c r="Y10" s="125">
        <v>0</v>
      </c>
      <c r="Z10" s="125">
        <v>0</v>
      </c>
      <c r="AA10" s="126"/>
      <c r="AB10" s="126"/>
      <c r="AC10" s="126"/>
      <c r="AD10" s="126"/>
      <c r="AE10" s="126"/>
      <c r="AF10" s="126"/>
      <c r="AG10" s="126"/>
      <c r="AH10" s="126"/>
      <c r="AI10" s="126"/>
    </row>
    <row r="11" spans="1:35" x14ac:dyDescent="0.2">
      <c r="A11" s="127">
        <v>3111</v>
      </c>
      <c r="B11" s="112" t="s">
        <v>350</v>
      </c>
      <c r="C11" s="113">
        <v>2786500</v>
      </c>
      <c r="D11" s="113"/>
      <c r="E11" s="113">
        <v>107500</v>
      </c>
      <c r="F11" s="113"/>
      <c r="G11" s="113">
        <v>2679000</v>
      </c>
      <c r="H11" s="113"/>
      <c r="I11" s="113"/>
      <c r="J11" s="113"/>
      <c r="K11" s="113">
        <v>2786500</v>
      </c>
      <c r="L11" s="113"/>
      <c r="M11" s="113">
        <v>107500</v>
      </c>
      <c r="N11" s="113"/>
      <c r="O11" s="113">
        <v>2679000</v>
      </c>
      <c r="P11" s="113"/>
      <c r="Q11" s="113"/>
      <c r="R11" s="113"/>
      <c r="S11" s="113">
        <v>2786500</v>
      </c>
      <c r="T11" s="113"/>
      <c r="U11" s="113">
        <v>107500</v>
      </c>
      <c r="V11" s="113"/>
      <c r="W11" s="113">
        <v>2679000</v>
      </c>
      <c r="X11" s="113"/>
      <c r="Y11" s="113"/>
      <c r="Z11" s="113"/>
      <c r="AA11" s="114"/>
      <c r="AB11" s="114"/>
      <c r="AC11" s="114"/>
      <c r="AD11" s="114"/>
      <c r="AE11" s="114"/>
      <c r="AF11" s="114"/>
      <c r="AG11" s="114"/>
      <c r="AH11" s="114"/>
      <c r="AI11" s="114"/>
    </row>
    <row r="12" spans="1:35" x14ac:dyDescent="0.2">
      <c r="A12" s="127">
        <v>3113</v>
      </c>
      <c r="B12" s="112" t="s">
        <v>57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4"/>
      <c r="AB12" s="114"/>
      <c r="AC12" s="114"/>
      <c r="AD12" s="114"/>
      <c r="AE12" s="114"/>
      <c r="AF12" s="114"/>
      <c r="AG12" s="114"/>
      <c r="AH12" s="114"/>
      <c r="AI12" s="114"/>
    </row>
    <row r="13" spans="1:35" x14ac:dyDescent="0.2">
      <c r="A13" s="127">
        <v>3114</v>
      </c>
      <c r="B13" s="112" t="s">
        <v>59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4"/>
      <c r="AB13" s="114"/>
      <c r="AC13" s="114"/>
      <c r="AD13" s="114"/>
      <c r="AE13" s="114"/>
      <c r="AF13" s="114"/>
      <c r="AG13" s="114"/>
      <c r="AH13" s="114"/>
      <c r="AI13" s="114"/>
    </row>
    <row r="14" spans="1:35" x14ac:dyDescent="0.2">
      <c r="A14" s="127">
        <v>3121</v>
      </c>
      <c r="B14" s="112" t="s">
        <v>23</v>
      </c>
      <c r="C14" s="113">
        <v>23775</v>
      </c>
      <c r="D14" s="113"/>
      <c r="E14" s="113">
        <v>23775</v>
      </c>
      <c r="F14" s="113"/>
      <c r="G14" s="113"/>
      <c r="H14" s="113"/>
      <c r="I14" s="113"/>
      <c r="J14" s="113"/>
      <c r="K14" s="113">
        <v>23775</v>
      </c>
      <c r="L14" s="113"/>
      <c r="M14" s="113">
        <v>23775</v>
      </c>
      <c r="N14" s="113"/>
      <c r="O14" s="113"/>
      <c r="P14" s="113"/>
      <c r="Q14" s="113"/>
      <c r="R14" s="113"/>
      <c r="S14" s="113">
        <v>23775</v>
      </c>
      <c r="T14" s="113"/>
      <c r="U14" s="113">
        <v>23775</v>
      </c>
      <c r="V14" s="113"/>
      <c r="W14" s="113"/>
      <c r="X14" s="113"/>
      <c r="Y14" s="113"/>
      <c r="Z14" s="113"/>
      <c r="AA14" s="114"/>
      <c r="AB14" s="114"/>
      <c r="AC14" s="114"/>
      <c r="AD14" s="114"/>
      <c r="AE14" s="114"/>
      <c r="AF14" s="114"/>
      <c r="AG14" s="114"/>
      <c r="AH14" s="114"/>
      <c r="AI14" s="114"/>
    </row>
    <row r="15" spans="1:35" x14ac:dyDescent="0.2">
      <c r="A15" s="127">
        <v>3131</v>
      </c>
      <c r="B15" s="112" t="s">
        <v>351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4"/>
      <c r="AB15" s="114"/>
      <c r="AC15" s="114"/>
      <c r="AD15" s="114"/>
      <c r="AE15" s="114"/>
      <c r="AF15" s="114"/>
      <c r="AG15" s="114"/>
      <c r="AH15" s="114"/>
      <c r="AI15" s="114"/>
    </row>
    <row r="16" spans="1:35" ht="25.5" x14ac:dyDescent="0.2">
      <c r="A16" s="127">
        <v>3132</v>
      </c>
      <c r="B16" s="112" t="s">
        <v>44</v>
      </c>
      <c r="C16" s="113">
        <v>459785</v>
      </c>
      <c r="D16" s="113"/>
      <c r="E16" s="113">
        <v>17750</v>
      </c>
      <c r="F16" s="113"/>
      <c r="G16" s="113">
        <v>442035</v>
      </c>
      <c r="H16" s="113"/>
      <c r="I16" s="113"/>
      <c r="J16" s="113"/>
      <c r="K16" s="113">
        <v>459785</v>
      </c>
      <c r="L16" s="113"/>
      <c r="M16" s="113">
        <v>17750</v>
      </c>
      <c r="N16" s="113"/>
      <c r="O16" s="113">
        <v>442035</v>
      </c>
      <c r="P16" s="113"/>
      <c r="Q16" s="113"/>
      <c r="R16" s="113"/>
      <c r="S16" s="113">
        <v>459785</v>
      </c>
      <c r="T16" s="113"/>
      <c r="U16" s="113">
        <v>17750</v>
      </c>
      <c r="V16" s="113"/>
      <c r="W16" s="113">
        <v>442035</v>
      </c>
      <c r="X16" s="113"/>
      <c r="Y16" s="113"/>
      <c r="Z16" s="113"/>
      <c r="AA16" s="114"/>
      <c r="AB16" s="114"/>
      <c r="AC16" s="114"/>
      <c r="AD16" s="114"/>
      <c r="AE16" s="114"/>
      <c r="AF16" s="114"/>
      <c r="AG16" s="114"/>
      <c r="AH16" s="114"/>
      <c r="AI16" s="114"/>
    </row>
    <row r="17" spans="1:35" ht="24" x14ac:dyDescent="0.2">
      <c r="A17" s="128">
        <v>3133</v>
      </c>
      <c r="B17" s="129" t="s">
        <v>45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4"/>
      <c r="AB17" s="114"/>
      <c r="AC17" s="114"/>
      <c r="AD17" s="114"/>
      <c r="AE17" s="114"/>
      <c r="AF17" s="114"/>
      <c r="AG17" s="114"/>
      <c r="AH17" s="114"/>
      <c r="AI17" s="114"/>
    </row>
    <row r="18" spans="1:35" s="52" customFormat="1" x14ac:dyDescent="0.2">
      <c r="A18" s="123">
        <v>32</v>
      </c>
      <c r="B18" s="124" t="s">
        <v>25</v>
      </c>
      <c r="C18" s="125">
        <v>2646109.6</v>
      </c>
      <c r="D18" s="125">
        <v>1029950</v>
      </c>
      <c r="E18" s="125">
        <v>178575</v>
      </c>
      <c r="F18" s="125">
        <v>1217880</v>
      </c>
      <c r="G18" s="125">
        <v>217704.6</v>
      </c>
      <c r="H18" s="125">
        <v>2000</v>
      </c>
      <c r="I18" s="125">
        <v>0</v>
      </c>
      <c r="J18" s="125">
        <v>0</v>
      </c>
      <c r="K18" s="125">
        <v>2638405</v>
      </c>
      <c r="L18" s="125">
        <v>1029950</v>
      </c>
      <c r="M18" s="125">
        <v>178575</v>
      </c>
      <c r="N18" s="125">
        <v>1217880</v>
      </c>
      <c r="O18" s="125">
        <v>210000</v>
      </c>
      <c r="P18" s="125">
        <v>2000</v>
      </c>
      <c r="Q18" s="125">
        <v>0</v>
      </c>
      <c r="R18" s="125">
        <v>0</v>
      </c>
      <c r="S18" s="125">
        <v>2638405</v>
      </c>
      <c r="T18" s="125">
        <v>1029950</v>
      </c>
      <c r="U18" s="125">
        <v>178575</v>
      </c>
      <c r="V18" s="125">
        <v>1217880</v>
      </c>
      <c r="W18" s="125">
        <v>210000</v>
      </c>
      <c r="X18" s="125">
        <v>2000</v>
      </c>
      <c r="Y18" s="125">
        <v>0</v>
      </c>
      <c r="Z18" s="125">
        <v>0</v>
      </c>
      <c r="AA18" s="126"/>
      <c r="AB18" s="126"/>
      <c r="AC18" s="126"/>
      <c r="AD18" s="126"/>
      <c r="AE18" s="126"/>
      <c r="AF18" s="126"/>
      <c r="AG18" s="126"/>
      <c r="AH18" s="126"/>
      <c r="AI18" s="126"/>
    </row>
    <row r="19" spans="1:35" s="3" customFormat="1" x14ac:dyDescent="0.2">
      <c r="A19" s="128">
        <v>3211</v>
      </c>
      <c r="B19" s="129" t="s">
        <v>66</v>
      </c>
      <c r="C19" s="113">
        <v>59000</v>
      </c>
      <c r="D19" s="113">
        <v>55000</v>
      </c>
      <c r="E19" s="113">
        <v>4000</v>
      </c>
      <c r="F19" s="115"/>
      <c r="G19" s="115"/>
      <c r="H19" s="115"/>
      <c r="I19" s="115"/>
      <c r="J19" s="115"/>
      <c r="K19" s="113">
        <v>59000</v>
      </c>
      <c r="L19" s="113">
        <v>55000</v>
      </c>
      <c r="M19" s="113">
        <v>4000</v>
      </c>
      <c r="N19" s="115"/>
      <c r="O19" s="115"/>
      <c r="P19" s="115"/>
      <c r="Q19" s="115"/>
      <c r="R19" s="115"/>
      <c r="S19" s="113">
        <v>59000</v>
      </c>
      <c r="T19" s="113">
        <v>55000</v>
      </c>
      <c r="U19" s="113">
        <v>4000</v>
      </c>
      <c r="V19" s="115"/>
      <c r="W19" s="115"/>
      <c r="X19" s="115"/>
      <c r="Y19" s="115"/>
      <c r="Z19" s="115"/>
      <c r="AA19" s="116"/>
      <c r="AB19" s="116"/>
      <c r="AC19" s="116"/>
      <c r="AD19" s="116"/>
      <c r="AE19" s="116"/>
      <c r="AF19" s="116"/>
      <c r="AG19" s="116"/>
      <c r="AH19" s="116"/>
      <c r="AI19" s="116"/>
    </row>
    <row r="20" spans="1:35" s="3" customFormat="1" ht="24" x14ac:dyDescent="0.2">
      <c r="A20" s="128">
        <v>3212</v>
      </c>
      <c r="B20" s="129" t="s">
        <v>68</v>
      </c>
      <c r="C20" s="113">
        <v>102000</v>
      </c>
      <c r="D20" s="113">
        <v>92000</v>
      </c>
      <c r="E20" s="113">
        <v>10000</v>
      </c>
      <c r="F20" s="115"/>
      <c r="G20" s="115"/>
      <c r="H20" s="115"/>
      <c r="I20" s="115"/>
      <c r="J20" s="115"/>
      <c r="K20" s="113">
        <v>102000</v>
      </c>
      <c r="L20" s="113">
        <v>92000</v>
      </c>
      <c r="M20" s="113">
        <v>10000</v>
      </c>
      <c r="N20" s="115"/>
      <c r="O20" s="115"/>
      <c r="P20" s="115"/>
      <c r="Q20" s="115"/>
      <c r="R20" s="115"/>
      <c r="S20" s="113">
        <v>102000</v>
      </c>
      <c r="T20" s="113">
        <v>92000</v>
      </c>
      <c r="U20" s="113">
        <v>10000</v>
      </c>
      <c r="V20" s="115"/>
      <c r="W20" s="115"/>
      <c r="X20" s="115"/>
      <c r="Y20" s="115"/>
      <c r="Z20" s="115"/>
      <c r="AA20" s="116"/>
      <c r="AB20" s="116"/>
      <c r="AC20" s="116"/>
      <c r="AD20" s="116"/>
      <c r="AE20" s="116"/>
      <c r="AF20" s="116"/>
      <c r="AG20" s="116"/>
      <c r="AH20" s="116"/>
      <c r="AI20" s="116"/>
    </row>
    <row r="21" spans="1:35" s="3" customFormat="1" x14ac:dyDescent="0.2">
      <c r="A21" s="128">
        <v>3213</v>
      </c>
      <c r="B21" s="129" t="s">
        <v>70</v>
      </c>
      <c r="C21" s="113">
        <v>11000</v>
      </c>
      <c r="D21" s="113">
        <v>9000</v>
      </c>
      <c r="E21" s="113">
        <v>2000</v>
      </c>
      <c r="F21" s="115"/>
      <c r="G21" s="115"/>
      <c r="H21" s="115"/>
      <c r="I21" s="115"/>
      <c r="J21" s="115"/>
      <c r="K21" s="113">
        <v>11000</v>
      </c>
      <c r="L21" s="113">
        <v>9000</v>
      </c>
      <c r="M21" s="113">
        <v>2000</v>
      </c>
      <c r="N21" s="115"/>
      <c r="O21" s="115"/>
      <c r="P21" s="115"/>
      <c r="Q21" s="115"/>
      <c r="R21" s="115"/>
      <c r="S21" s="113">
        <v>11000</v>
      </c>
      <c r="T21" s="113">
        <v>9000</v>
      </c>
      <c r="U21" s="113">
        <v>2000</v>
      </c>
      <c r="V21" s="115"/>
      <c r="W21" s="115"/>
      <c r="X21" s="115"/>
      <c r="Y21" s="115"/>
      <c r="Z21" s="115"/>
      <c r="AA21" s="116"/>
      <c r="AB21" s="116"/>
      <c r="AC21" s="116"/>
      <c r="AD21" s="116"/>
      <c r="AE21" s="116"/>
      <c r="AF21" s="116"/>
      <c r="AG21" s="116"/>
      <c r="AH21" s="116"/>
      <c r="AI21" s="116"/>
    </row>
    <row r="22" spans="1:35" s="3" customFormat="1" x14ac:dyDescent="0.2">
      <c r="A22" s="128">
        <v>3214</v>
      </c>
      <c r="B22" s="129" t="s">
        <v>72</v>
      </c>
      <c r="C22" s="113">
        <v>11000</v>
      </c>
      <c r="D22" s="113">
        <v>7000</v>
      </c>
      <c r="E22" s="113"/>
      <c r="F22" s="113">
        <v>4000</v>
      </c>
      <c r="G22" s="115"/>
      <c r="H22" s="115"/>
      <c r="I22" s="115"/>
      <c r="J22" s="115"/>
      <c r="K22" s="113">
        <v>11000</v>
      </c>
      <c r="L22" s="113">
        <v>7000</v>
      </c>
      <c r="M22" s="113"/>
      <c r="N22" s="113">
        <v>4000</v>
      </c>
      <c r="O22" s="115"/>
      <c r="P22" s="115"/>
      <c r="Q22" s="115"/>
      <c r="R22" s="115"/>
      <c r="S22" s="113">
        <v>11000</v>
      </c>
      <c r="T22" s="113">
        <v>7000</v>
      </c>
      <c r="U22" s="113"/>
      <c r="V22" s="113">
        <v>4000</v>
      </c>
      <c r="W22" s="115"/>
      <c r="X22" s="115"/>
      <c r="Y22" s="115"/>
      <c r="Z22" s="115"/>
      <c r="AA22" s="116"/>
      <c r="AB22" s="116"/>
      <c r="AC22" s="116"/>
      <c r="AD22" s="116"/>
      <c r="AE22" s="116"/>
      <c r="AF22" s="116"/>
      <c r="AG22" s="116"/>
      <c r="AH22" s="116"/>
      <c r="AI22" s="116"/>
    </row>
    <row r="23" spans="1:35" s="3" customFormat="1" ht="24" x14ac:dyDescent="0.2">
      <c r="A23" s="128">
        <v>3221</v>
      </c>
      <c r="B23" s="129" t="s">
        <v>46</v>
      </c>
      <c r="C23" s="113">
        <v>201200</v>
      </c>
      <c r="D23" s="113">
        <v>20200</v>
      </c>
      <c r="E23" s="113">
        <v>4000</v>
      </c>
      <c r="F23" s="113">
        <v>177000</v>
      </c>
      <c r="G23" s="115"/>
      <c r="H23" s="115"/>
      <c r="I23" s="115"/>
      <c r="J23" s="115"/>
      <c r="K23" s="113">
        <v>201200</v>
      </c>
      <c r="L23" s="113">
        <v>20200</v>
      </c>
      <c r="M23" s="113">
        <v>4000</v>
      </c>
      <c r="N23" s="113">
        <v>177000</v>
      </c>
      <c r="O23" s="115"/>
      <c r="P23" s="115"/>
      <c r="Q23" s="115"/>
      <c r="R23" s="115"/>
      <c r="S23" s="113">
        <v>201200</v>
      </c>
      <c r="T23" s="113">
        <v>20200</v>
      </c>
      <c r="U23" s="113">
        <v>4000</v>
      </c>
      <c r="V23" s="113">
        <v>177000</v>
      </c>
      <c r="W23" s="115"/>
      <c r="X23" s="115"/>
      <c r="Y23" s="115"/>
      <c r="Z23" s="115"/>
      <c r="AA23" s="116"/>
      <c r="AB23" s="116"/>
      <c r="AC23" s="116"/>
      <c r="AD23" s="116"/>
      <c r="AE23" s="116"/>
      <c r="AF23" s="116"/>
      <c r="AG23" s="116"/>
      <c r="AH23" s="116"/>
      <c r="AI23" s="116"/>
    </row>
    <row r="24" spans="1:35" s="3" customFormat="1" x14ac:dyDescent="0.2">
      <c r="A24" s="128">
        <v>3222</v>
      </c>
      <c r="B24" s="129" t="s">
        <v>47</v>
      </c>
      <c r="C24" s="113">
        <v>785000</v>
      </c>
      <c r="D24" s="113"/>
      <c r="E24" s="113"/>
      <c r="F24" s="113">
        <v>785000</v>
      </c>
      <c r="G24" s="115"/>
      <c r="H24" s="115"/>
      <c r="I24" s="115"/>
      <c r="J24" s="115"/>
      <c r="K24" s="113">
        <v>785000</v>
      </c>
      <c r="L24" s="113"/>
      <c r="M24" s="113"/>
      <c r="N24" s="113">
        <v>785000</v>
      </c>
      <c r="O24" s="115"/>
      <c r="P24" s="115"/>
      <c r="Q24" s="115"/>
      <c r="R24" s="115"/>
      <c r="S24" s="113">
        <v>785000</v>
      </c>
      <c r="T24" s="113"/>
      <c r="U24" s="113"/>
      <c r="V24" s="113">
        <v>785000</v>
      </c>
      <c r="W24" s="115"/>
      <c r="X24" s="115"/>
      <c r="Y24" s="115"/>
      <c r="Z24" s="115"/>
      <c r="AA24" s="116"/>
      <c r="AB24" s="116"/>
      <c r="AC24" s="116"/>
      <c r="AD24" s="116"/>
      <c r="AE24" s="116"/>
      <c r="AF24" s="116"/>
      <c r="AG24" s="116"/>
      <c r="AH24" s="116"/>
      <c r="AI24" s="116"/>
    </row>
    <row r="25" spans="1:35" s="3" customFormat="1" x14ac:dyDescent="0.2">
      <c r="A25" s="128">
        <v>3223</v>
      </c>
      <c r="B25" s="129" t="s">
        <v>77</v>
      </c>
      <c r="C25" s="113">
        <v>358200</v>
      </c>
      <c r="D25" s="113">
        <v>338200</v>
      </c>
      <c r="E25" s="113">
        <v>20000</v>
      </c>
      <c r="F25" s="115"/>
      <c r="G25" s="115"/>
      <c r="H25" s="115"/>
      <c r="I25" s="115"/>
      <c r="J25" s="115"/>
      <c r="K25" s="113">
        <v>358200</v>
      </c>
      <c r="L25" s="113">
        <v>338200</v>
      </c>
      <c r="M25" s="113">
        <v>20000</v>
      </c>
      <c r="N25" s="115"/>
      <c r="O25" s="115"/>
      <c r="P25" s="115"/>
      <c r="Q25" s="115"/>
      <c r="R25" s="115"/>
      <c r="S25" s="113">
        <v>358200</v>
      </c>
      <c r="T25" s="113">
        <v>338200</v>
      </c>
      <c r="U25" s="113">
        <v>20000</v>
      </c>
      <c r="V25" s="115"/>
      <c r="W25" s="115"/>
      <c r="X25" s="115"/>
      <c r="Y25" s="115"/>
      <c r="Z25" s="115"/>
      <c r="AA25" s="116"/>
      <c r="AB25" s="116"/>
      <c r="AC25" s="116"/>
      <c r="AD25" s="116"/>
      <c r="AE25" s="116"/>
      <c r="AF25" s="116"/>
      <c r="AG25" s="116"/>
      <c r="AH25" s="116"/>
      <c r="AI25" s="116"/>
    </row>
    <row r="26" spans="1:35" s="3" customFormat="1" ht="24" x14ac:dyDescent="0.2">
      <c r="A26" s="128">
        <v>3224</v>
      </c>
      <c r="B26" s="129" t="s">
        <v>79</v>
      </c>
      <c r="C26" s="113">
        <v>119900</v>
      </c>
      <c r="D26" s="113">
        <v>31350</v>
      </c>
      <c r="E26" s="113">
        <v>10000</v>
      </c>
      <c r="F26" s="115"/>
      <c r="G26" s="113">
        <v>78550</v>
      </c>
      <c r="H26" s="115"/>
      <c r="I26" s="115"/>
      <c r="J26" s="115"/>
      <c r="K26" s="113">
        <v>119900</v>
      </c>
      <c r="L26" s="113">
        <v>31350</v>
      </c>
      <c r="M26" s="113">
        <v>10000</v>
      </c>
      <c r="N26" s="115"/>
      <c r="O26" s="113">
        <v>78550</v>
      </c>
      <c r="P26" s="115"/>
      <c r="Q26" s="115"/>
      <c r="R26" s="115"/>
      <c r="S26" s="113">
        <v>119900</v>
      </c>
      <c r="T26" s="113">
        <v>31350</v>
      </c>
      <c r="U26" s="113">
        <v>10000</v>
      </c>
      <c r="V26" s="115"/>
      <c r="W26" s="113">
        <v>78550</v>
      </c>
      <c r="X26" s="115"/>
      <c r="Y26" s="115"/>
      <c r="Z26" s="115"/>
      <c r="AA26" s="116"/>
      <c r="AB26" s="116"/>
      <c r="AC26" s="116"/>
      <c r="AD26" s="116"/>
      <c r="AE26" s="116"/>
      <c r="AF26" s="116"/>
      <c r="AG26" s="116"/>
      <c r="AH26" s="116"/>
      <c r="AI26" s="116"/>
    </row>
    <row r="27" spans="1:35" x14ac:dyDescent="0.2">
      <c r="A27" s="128">
        <v>3225</v>
      </c>
      <c r="B27" s="129" t="s">
        <v>81</v>
      </c>
      <c r="C27" s="113">
        <v>40000</v>
      </c>
      <c r="D27" s="113">
        <v>20000</v>
      </c>
      <c r="E27" s="113">
        <v>10000</v>
      </c>
      <c r="F27" s="113">
        <v>10000</v>
      </c>
      <c r="G27" s="113"/>
      <c r="H27" s="113"/>
      <c r="I27" s="113"/>
      <c r="J27" s="113"/>
      <c r="K27" s="113">
        <v>40000</v>
      </c>
      <c r="L27" s="113">
        <v>20000</v>
      </c>
      <c r="M27" s="113">
        <v>10000</v>
      </c>
      <c r="N27" s="113">
        <v>10000</v>
      </c>
      <c r="O27" s="113"/>
      <c r="P27" s="113"/>
      <c r="Q27" s="113"/>
      <c r="R27" s="113"/>
      <c r="S27" s="113">
        <v>40000</v>
      </c>
      <c r="T27" s="113">
        <v>20000</v>
      </c>
      <c r="U27" s="113">
        <v>10000</v>
      </c>
      <c r="V27" s="113">
        <v>10000</v>
      </c>
      <c r="W27" s="113"/>
      <c r="X27" s="113"/>
      <c r="Y27" s="113"/>
      <c r="Z27" s="113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35" x14ac:dyDescent="0.2">
      <c r="A28" s="128">
        <v>3226</v>
      </c>
      <c r="B28" s="129" t="s">
        <v>352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4"/>
      <c r="AB28" s="114"/>
      <c r="AC28" s="114"/>
      <c r="AD28" s="114"/>
      <c r="AE28" s="114"/>
      <c r="AF28" s="114"/>
      <c r="AG28" s="114"/>
      <c r="AH28" s="114"/>
      <c r="AI28" s="114"/>
    </row>
    <row r="29" spans="1:35" x14ac:dyDescent="0.2">
      <c r="A29" s="128">
        <v>3227</v>
      </c>
      <c r="B29" s="129" t="s">
        <v>83</v>
      </c>
      <c r="C29" s="113">
        <v>7000</v>
      </c>
      <c r="D29" s="113">
        <v>7000</v>
      </c>
      <c r="E29" s="113"/>
      <c r="F29" s="113"/>
      <c r="G29" s="113"/>
      <c r="H29" s="113"/>
      <c r="I29" s="113"/>
      <c r="J29" s="113"/>
      <c r="K29" s="113">
        <v>7000</v>
      </c>
      <c r="L29" s="113">
        <v>7000</v>
      </c>
      <c r="M29" s="113"/>
      <c r="N29" s="113"/>
      <c r="O29" s="113"/>
      <c r="P29" s="113"/>
      <c r="Q29" s="113"/>
      <c r="R29" s="113"/>
      <c r="S29" s="113">
        <v>7000</v>
      </c>
      <c r="T29" s="113">
        <v>7000</v>
      </c>
      <c r="U29" s="113"/>
      <c r="V29" s="113"/>
      <c r="W29" s="113"/>
      <c r="X29" s="113"/>
      <c r="Y29" s="113"/>
      <c r="Z29" s="113"/>
      <c r="AA29" s="114"/>
      <c r="AB29" s="114"/>
      <c r="AC29" s="114"/>
      <c r="AD29" s="114"/>
      <c r="AE29" s="114"/>
      <c r="AF29" s="114"/>
      <c r="AG29" s="114"/>
      <c r="AH29" s="114"/>
      <c r="AI29" s="114"/>
    </row>
    <row r="30" spans="1:35" s="3" customFormat="1" x14ac:dyDescent="0.2">
      <c r="A30" s="128">
        <v>3231</v>
      </c>
      <c r="B30" s="129" t="s">
        <v>86</v>
      </c>
      <c r="C30" s="113">
        <v>64000</v>
      </c>
      <c r="D30" s="113">
        <v>54000</v>
      </c>
      <c r="E30" s="113">
        <v>10000</v>
      </c>
      <c r="F30" s="115"/>
      <c r="G30" s="113"/>
      <c r="H30" s="115"/>
      <c r="I30" s="115"/>
      <c r="J30" s="115"/>
      <c r="K30" s="113">
        <v>64000</v>
      </c>
      <c r="L30" s="113">
        <v>54000</v>
      </c>
      <c r="M30" s="113">
        <v>10000</v>
      </c>
      <c r="N30" s="115"/>
      <c r="O30" s="113"/>
      <c r="P30" s="115"/>
      <c r="Q30" s="115"/>
      <c r="R30" s="115"/>
      <c r="S30" s="113">
        <v>64000</v>
      </c>
      <c r="T30" s="113">
        <v>54000</v>
      </c>
      <c r="U30" s="113">
        <v>10000</v>
      </c>
      <c r="V30" s="115"/>
      <c r="W30" s="113"/>
      <c r="X30" s="115"/>
      <c r="Y30" s="115"/>
      <c r="Z30" s="115"/>
      <c r="AA30" s="116"/>
      <c r="AB30" s="116"/>
      <c r="AC30" s="116"/>
      <c r="AD30" s="116"/>
      <c r="AE30" s="116"/>
      <c r="AF30" s="116"/>
      <c r="AG30" s="116"/>
      <c r="AH30" s="116"/>
      <c r="AI30" s="116"/>
    </row>
    <row r="31" spans="1:35" s="3" customFormat="1" ht="24" x14ac:dyDescent="0.2">
      <c r="A31" s="128">
        <v>3232</v>
      </c>
      <c r="B31" s="129" t="s">
        <v>50</v>
      </c>
      <c r="C31" s="113">
        <v>193480</v>
      </c>
      <c r="D31" s="113">
        <v>60000</v>
      </c>
      <c r="E31" s="113">
        <v>20000</v>
      </c>
      <c r="F31" s="113">
        <v>27030</v>
      </c>
      <c r="G31" s="113">
        <v>86450</v>
      </c>
      <c r="H31" s="115"/>
      <c r="I31" s="115"/>
      <c r="J31" s="115"/>
      <c r="K31" s="113">
        <v>193480</v>
      </c>
      <c r="L31" s="113">
        <v>60000</v>
      </c>
      <c r="M31" s="113">
        <v>20000</v>
      </c>
      <c r="N31" s="113">
        <v>27030</v>
      </c>
      <c r="O31" s="113">
        <v>86450</v>
      </c>
      <c r="P31" s="115"/>
      <c r="Q31" s="115"/>
      <c r="R31" s="115"/>
      <c r="S31" s="113">
        <v>193480</v>
      </c>
      <c r="T31" s="113">
        <v>60000</v>
      </c>
      <c r="U31" s="113">
        <v>20000</v>
      </c>
      <c r="V31" s="113">
        <v>27030</v>
      </c>
      <c r="W31" s="113">
        <v>86450</v>
      </c>
      <c r="X31" s="115"/>
      <c r="Y31" s="115"/>
      <c r="Z31" s="115"/>
      <c r="AA31" s="116"/>
      <c r="AB31" s="116"/>
      <c r="AC31" s="116"/>
      <c r="AD31" s="116"/>
      <c r="AE31" s="116"/>
      <c r="AF31" s="116"/>
      <c r="AG31" s="116"/>
      <c r="AH31" s="116"/>
      <c r="AI31" s="116"/>
    </row>
    <row r="32" spans="1:35" s="3" customFormat="1" x14ac:dyDescent="0.2">
      <c r="A32" s="128">
        <v>3233</v>
      </c>
      <c r="B32" s="129" t="s">
        <v>89</v>
      </c>
      <c r="C32" s="113">
        <v>13000</v>
      </c>
      <c r="D32" s="113">
        <v>2000</v>
      </c>
      <c r="E32" s="115"/>
      <c r="F32" s="113">
        <v>11000</v>
      </c>
      <c r="G32" s="113"/>
      <c r="H32" s="115"/>
      <c r="I32" s="115"/>
      <c r="J32" s="115"/>
      <c r="K32" s="113">
        <v>13000</v>
      </c>
      <c r="L32" s="113">
        <v>2000</v>
      </c>
      <c r="M32" s="115"/>
      <c r="N32" s="113">
        <v>11000</v>
      </c>
      <c r="O32" s="113"/>
      <c r="P32" s="115"/>
      <c r="Q32" s="115"/>
      <c r="R32" s="115"/>
      <c r="S32" s="113">
        <v>13000</v>
      </c>
      <c r="T32" s="113">
        <v>2000</v>
      </c>
      <c r="U32" s="115"/>
      <c r="V32" s="113">
        <v>11000</v>
      </c>
      <c r="W32" s="113"/>
      <c r="X32" s="115"/>
      <c r="Y32" s="115"/>
      <c r="Z32" s="115"/>
      <c r="AA32" s="116"/>
      <c r="AB32" s="116"/>
      <c r="AC32" s="116"/>
      <c r="AD32" s="116"/>
      <c r="AE32" s="116"/>
      <c r="AF32" s="116"/>
      <c r="AG32" s="116"/>
      <c r="AH32" s="116"/>
      <c r="AI32" s="116"/>
    </row>
    <row r="33" spans="1:35" s="3" customFormat="1" x14ac:dyDescent="0.2">
      <c r="A33" s="128">
        <v>3234</v>
      </c>
      <c r="B33" s="129" t="s">
        <v>91</v>
      </c>
      <c r="C33" s="113">
        <v>316550</v>
      </c>
      <c r="D33" s="113">
        <v>247000</v>
      </c>
      <c r="E33" s="115"/>
      <c r="F33" s="113">
        <v>69550</v>
      </c>
      <c r="G33" s="113"/>
      <c r="H33" s="115"/>
      <c r="I33" s="115"/>
      <c r="J33" s="115"/>
      <c r="K33" s="113">
        <v>316550</v>
      </c>
      <c r="L33" s="113">
        <v>247000</v>
      </c>
      <c r="M33" s="115"/>
      <c r="N33" s="113">
        <v>69550</v>
      </c>
      <c r="O33" s="113"/>
      <c r="P33" s="115"/>
      <c r="Q33" s="115"/>
      <c r="R33" s="115"/>
      <c r="S33" s="113">
        <v>316550</v>
      </c>
      <c r="T33" s="113">
        <v>247000</v>
      </c>
      <c r="U33" s="115"/>
      <c r="V33" s="113">
        <v>69550</v>
      </c>
      <c r="W33" s="113"/>
      <c r="X33" s="115"/>
      <c r="Y33" s="115"/>
      <c r="Z33" s="115"/>
      <c r="AA33" s="116"/>
      <c r="AB33" s="116"/>
      <c r="AC33" s="116"/>
      <c r="AD33" s="116"/>
      <c r="AE33" s="116"/>
      <c r="AF33" s="116"/>
      <c r="AG33" s="116"/>
      <c r="AH33" s="116"/>
      <c r="AI33" s="116"/>
    </row>
    <row r="34" spans="1:35" s="3" customFormat="1" x14ac:dyDescent="0.2">
      <c r="A34" s="128">
        <v>3235</v>
      </c>
      <c r="B34" s="129" t="s">
        <v>93</v>
      </c>
      <c r="C34" s="113">
        <v>34000</v>
      </c>
      <c r="D34" s="113"/>
      <c r="E34" s="113">
        <v>4000</v>
      </c>
      <c r="F34" s="113"/>
      <c r="G34" s="113">
        <v>30000</v>
      </c>
      <c r="H34" s="115"/>
      <c r="I34" s="115"/>
      <c r="J34" s="115"/>
      <c r="K34" s="113">
        <v>34000</v>
      </c>
      <c r="L34" s="113"/>
      <c r="M34" s="113">
        <v>4000</v>
      </c>
      <c r="N34" s="113"/>
      <c r="O34" s="113">
        <v>30000</v>
      </c>
      <c r="P34" s="115"/>
      <c r="Q34" s="115"/>
      <c r="R34" s="115"/>
      <c r="S34" s="113">
        <v>34000</v>
      </c>
      <c r="T34" s="113"/>
      <c r="U34" s="113">
        <v>4000</v>
      </c>
      <c r="V34" s="113"/>
      <c r="W34" s="113">
        <v>30000</v>
      </c>
      <c r="X34" s="115"/>
      <c r="Y34" s="115"/>
      <c r="Z34" s="115"/>
      <c r="AA34" s="116"/>
      <c r="AB34" s="116"/>
      <c r="AC34" s="116"/>
      <c r="AD34" s="116"/>
      <c r="AE34" s="116"/>
      <c r="AF34" s="116"/>
      <c r="AG34" s="116"/>
      <c r="AH34" s="116"/>
      <c r="AI34" s="116"/>
    </row>
    <row r="35" spans="1:35" s="3" customFormat="1" x14ac:dyDescent="0.2">
      <c r="A35" s="128">
        <v>3236</v>
      </c>
      <c r="B35" s="129" t="s">
        <v>95</v>
      </c>
      <c r="C35" s="113">
        <v>22500</v>
      </c>
      <c r="D35" s="113">
        <v>20000</v>
      </c>
      <c r="E35" s="113">
        <v>2500</v>
      </c>
      <c r="F35" s="113"/>
      <c r="G35" s="113"/>
      <c r="H35" s="115"/>
      <c r="I35" s="115"/>
      <c r="J35" s="115"/>
      <c r="K35" s="113">
        <v>22500</v>
      </c>
      <c r="L35" s="113">
        <v>20000</v>
      </c>
      <c r="M35" s="113">
        <v>2500</v>
      </c>
      <c r="N35" s="113"/>
      <c r="O35" s="113"/>
      <c r="P35" s="115"/>
      <c r="Q35" s="115"/>
      <c r="R35" s="115"/>
      <c r="S35" s="113">
        <v>22500</v>
      </c>
      <c r="T35" s="113">
        <v>20000</v>
      </c>
      <c r="U35" s="113">
        <v>2500</v>
      </c>
      <c r="V35" s="113"/>
      <c r="W35" s="113"/>
      <c r="X35" s="115"/>
      <c r="Y35" s="115"/>
      <c r="Z35" s="115"/>
      <c r="AA35" s="116"/>
      <c r="AB35" s="116"/>
      <c r="AC35" s="116"/>
      <c r="AD35" s="116"/>
      <c r="AE35" s="116"/>
      <c r="AF35" s="116"/>
      <c r="AG35" s="116"/>
      <c r="AH35" s="116"/>
      <c r="AI35" s="116"/>
    </row>
    <row r="36" spans="1:35" s="3" customFormat="1" x14ac:dyDescent="0.2">
      <c r="A36" s="128">
        <v>3237</v>
      </c>
      <c r="B36" s="129" t="s">
        <v>97</v>
      </c>
      <c r="C36" s="113">
        <v>70400</v>
      </c>
      <c r="D36" s="115"/>
      <c r="E36" s="113">
        <v>10400</v>
      </c>
      <c r="F36" s="113">
        <v>60000</v>
      </c>
      <c r="G36" s="113"/>
      <c r="H36" s="115"/>
      <c r="I36" s="115"/>
      <c r="J36" s="115"/>
      <c r="K36" s="113">
        <v>70400</v>
      </c>
      <c r="L36" s="115"/>
      <c r="M36" s="113">
        <v>10400</v>
      </c>
      <c r="N36" s="113">
        <v>60000</v>
      </c>
      <c r="O36" s="113"/>
      <c r="P36" s="115"/>
      <c r="Q36" s="115"/>
      <c r="R36" s="115"/>
      <c r="S36" s="113">
        <v>70400</v>
      </c>
      <c r="T36" s="115"/>
      <c r="U36" s="113">
        <v>10400</v>
      </c>
      <c r="V36" s="113">
        <v>60000</v>
      </c>
      <c r="W36" s="113"/>
      <c r="X36" s="115"/>
      <c r="Y36" s="115"/>
      <c r="Z36" s="115"/>
      <c r="AA36" s="116"/>
      <c r="AB36" s="116"/>
      <c r="AC36" s="116"/>
      <c r="AD36" s="116"/>
      <c r="AE36" s="116"/>
      <c r="AF36" s="116"/>
      <c r="AG36" s="116"/>
      <c r="AH36" s="116"/>
      <c r="AI36" s="116"/>
    </row>
    <row r="37" spans="1:35" s="3" customFormat="1" x14ac:dyDescent="0.2">
      <c r="A37" s="128">
        <v>3238</v>
      </c>
      <c r="B37" s="129" t="s">
        <v>99</v>
      </c>
      <c r="C37" s="113">
        <v>75000</v>
      </c>
      <c r="D37" s="115"/>
      <c r="E37" s="113">
        <v>20000</v>
      </c>
      <c r="F37" s="113">
        <v>40000</v>
      </c>
      <c r="G37" s="113">
        <v>15000</v>
      </c>
      <c r="H37" s="115"/>
      <c r="I37" s="115"/>
      <c r="J37" s="115"/>
      <c r="K37" s="113">
        <v>75000</v>
      </c>
      <c r="L37" s="115"/>
      <c r="M37" s="113">
        <v>20000</v>
      </c>
      <c r="N37" s="113">
        <v>40000</v>
      </c>
      <c r="O37" s="113">
        <v>15000</v>
      </c>
      <c r="P37" s="115"/>
      <c r="Q37" s="115"/>
      <c r="R37" s="115"/>
      <c r="S37" s="113">
        <v>75000</v>
      </c>
      <c r="T37" s="115"/>
      <c r="U37" s="113">
        <v>20000</v>
      </c>
      <c r="V37" s="113">
        <v>40000</v>
      </c>
      <c r="W37" s="113">
        <v>15000</v>
      </c>
      <c r="X37" s="115"/>
      <c r="Y37" s="115"/>
      <c r="Z37" s="115"/>
      <c r="AA37" s="116"/>
      <c r="AB37" s="116"/>
      <c r="AC37" s="116"/>
      <c r="AD37" s="116"/>
      <c r="AE37" s="116"/>
      <c r="AF37" s="116"/>
      <c r="AG37" s="116"/>
      <c r="AH37" s="116"/>
      <c r="AI37" s="116"/>
    </row>
    <row r="38" spans="1:35" x14ac:dyDescent="0.2">
      <c r="A38" s="128">
        <v>3239</v>
      </c>
      <c r="B38" s="129" t="s">
        <v>101</v>
      </c>
      <c r="C38" s="113">
        <v>45000</v>
      </c>
      <c r="D38" s="113">
        <v>25000</v>
      </c>
      <c r="E38" s="113">
        <v>20000</v>
      </c>
      <c r="F38" s="113"/>
      <c r="G38" s="113"/>
      <c r="H38" s="113"/>
      <c r="I38" s="113"/>
      <c r="J38" s="113"/>
      <c r="K38" s="113">
        <v>45000</v>
      </c>
      <c r="L38" s="113">
        <v>25000</v>
      </c>
      <c r="M38" s="113">
        <v>20000</v>
      </c>
      <c r="N38" s="113"/>
      <c r="O38" s="113"/>
      <c r="P38" s="113"/>
      <c r="Q38" s="113"/>
      <c r="R38" s="113"/>
      <c r="S38" s="113">
        <v>45000</v>
      </c>
      <c r="T38" s="113">
        <v>25000</v>
      </c>
      <c r="U38" s="113">
        <v>20000</v>
      </c>
      <c r="V38" s="113"/>
      <c r="W38" s="113"/>
      <c r="X38" s="113"/>
      <c r="Y38" s="113"/>
      <c r="Z38" s="113"/>
      <c r="AA38" s="114"/>
      <c r="AB38" s="114"/>
      <c r="AC38" s="114"/>
      <c r="AD38" s="114"/>
      <c r="AE38" s="114"/>
      <c r="AF38" s="114"/>
      <c r="AG38" s="114"/>
      <c r="AH38" s="114"/>
      <c r="AI38" s="114"/>
    </row>
    <row r="39" spans="1:35" s="3" customFormat="1" ht="24" x14ac:dyDescent="0.2">
      <c r="A39" s="128">
        <v>3241</v>
      </c>
      <c r="B39" s="129" t="s">
        <v>103</v>
      </c>
      <c r="C39" s="113">
        <v>29704.6</v>
      </c>
      <c r="D39" s="113">
        <v>12000</v>
      </c>
      <c r="E39" s="113">
        <v>10000</v>
      </c>
      <c r="F39" s="113"/>
      <c r="G39" s="113">
        <v>7704.6</v>
      </c>
      <c r="H39" s="115"/>
      <c r="I39" s="115"/>
      <c r="J39" s="115"/>
      <c r="K39" s="113">
        <v>22000</v>
      </c>
      <c r="L39" s="113">
        <v>12000</v>
      </c>
      <c r="M39" s="113">
        <v>10000</v>
      </c>
      <c r="N39" s="113"/>
      <c r="O39" s="113"/>
      <c r="P39" s="115"/>
      <c r="Q39" s="115"/>
      <c r="R39" s="115"/>
      <c r="S39" s="113">
        <v>22000</v>
      </c>
      <c r="T39" s="113">
        <v>12000</v>
      </c>
      <c r="U39" s="113">
        <v>10000</v>
      </c>
      <c r="V39" s="113"/>
      <c r="W39" s="113"/>
      <c r="X39" s="115"/>
      <c r="Y39" s="115"/>
      <c r="Z39" s="115"/>
      <c r="AA39" s="116"/>
      <c r="AB39" s="116"/>
      <c r="AC39" s="116"/>
      <c r="AD39" s="116"/>
      <c r="AE39" s="116"/>
      <c r="AF39" s="116"/>
      <c r="AG39" s="116"/>
      <c r="AH39" s="116"/>
      <c r="AI39" s="116"/>
    </row>
    <row r="40" spans="1:35" s="3" customFormat="1" x14ac:dyDescent="0.2">
      <c r="A40" s="128">
        <v>3291</v>
      </c>
      <c r="B40" s="130" t="s">
        <v>107</v>
      </c>
      <c r="C40" s="113">
        <v>2300</v>
      </c>
      <c r="D40" s="113"/>
      <c r="E40" s="115"/>
      <c r="F40" s="113">
        <v>2300</v>
      </c>
      <c r="G40" s="115"/>
      <c r="H40" s="115"/>
      <c r="I40" s="115"/>
      <c r="J40" s="115"/>
      <c r="K40" s="113">
        <v>2300</v>
      </c>
      <c r="L40" s="113"/>
      <c r="M40" s="115"/>
      <c r="N40" s="113">
        <v>2300</v>
      </c>
      <c r="O40" s="115"/>
      <c r="P40" s="115"/>
      <c r="Q40" s="115"/>
      <c r="R40" s="115"/>
      <c r="S40" s="113">
        <v>2300</v>
      </c>
      <c r="T40" s="113"/>
      <c r="U40" s="115"/>
      <c r="V40" s="113">
        <v>2300</v>
      </c>
      <c r="W40" s="115"/>
      <c r="X40" s="115"/>
      <c r="Y40" s="115"/>
      <c r="Z40" s="115"/>
      <c r="AA40" s="116"/>
      <c r="AB40" s="116"/>
      <c r="AC40" s="116"/>
      <c r="AD40" s="116"/>
      <c r="AE40" s="116"/>
      <c r="AF40" s="116"/>
      <c r="AG40" s="116"/>
      <c r="AH40" s="116"/>
      <c r="AI40" s="116"/>
    </row>
    <row r="41" spans="1:35" s="3" customFormat="1" x14ac:dyDescent="0.2">
      <c r="A41" s="128">
        <v>3292</v>
      </c>
      <c r="B41" s="129" t="s">
        <v>109</v>
      </c>
      <c r="C41" s="113">
        <v>25875</v>
      </c>
      <c r="D41" s="113">
        <v>2200</v>
      </c>
      <c r="E41" s="113">
        <v>3675</v>
      </c>
      <c r="F41" s="113">
        <v>20000</v>
      </c>
      <c r="G41" s="115"/>
      <c r="H41" s="115"/>
      <c r="I41" s="115"/>
      <c r="J41" s="115"/>
      <c r="K41" s="113">
        <v>25875</v>
      </c>
      <c r="L41" s="113">
        <v>2200</v>
      </c>
      <c r="M41" s="113">
        <v>3675</v>
      </c>
      <c r="N41" s="113">
        <v>20000</v>
      </c>
      <c r="O41" s="115"/>
      <c r="P41" s="115"/>
      <c r="Q41" s="115"/>
      <c r="R41" s="115"/>
      <c r="S41" s="113">
        <v>25875</v>
      </c>
      <c r="T41" s="113">
        <v>2200</v>
      </c>
      <c r="U41" s="113">
        <v>3675</v>
      </c>
      <c r="V41" s="113">
        <v>20000</v>
      </c>
      <c r="W41" s="115"/>
      <c r="X41" s="115"/>
      <c r="Y41" s="115"/>
      <c r="Z41" s="115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1:35" s="3" customFormat="1" x14ac:dyDescent="0.2">
      <c r="A42" s="128">
        <v>3293</v>
      </c>
      <c r="B42" s="129" t="s">
        <v>111</v>
      </c>
      <c r="C42" s="113">
        <v>9000</v>
      </c>
      <c r="D42" s="113">
        <v>5000</v>
      </c>
      <c r="E42" s="113">
        <v>4000</v>
      </c>
      <c r="F42" s="113"/>
      <c r="G42" s="115"/>
      <c r="H42" s="115"/>
      <c r="I42" s="115"/>
      <c r="J42" s="115"/>
      <c r="K42" s="113">
        <v>9000</v>
      </c>
      <c r="L42" s="113">
        <v>5000</v>
      </c>
      <c r="M42" s="113">
        <v>4000</v>
      </c>
      <c r="N42" s="113"/>
      <c r="O42" s="115"/>
      <c r="P42" s="115"/>
      <c r="Q42" s="115"/>
      <c r="R42" s="115"/>
      <c r="S42" s="113">
        <v>9000</v>
      </c>
      <c r="T42" s="113">
        <v>5000</v>
      </c>
      <c r="U42" s="113">
        <v>4000</v>
      </c>
      <c r="V42" s="113"/>
      <c r="W42" s="115"/>
      <c r="X42" s="115"/>
      <c r="Y42" s="115"/>
      <c r="Z42" s="115"/>
      <c r="AA42" s="116"/>
      <c r="AB42" s="116"/>
      <c r="AC42" s="116"/>
      <c r="AD42" s="116"/>
      <c r="AE42" s="116"/>
      <c r="AF42" s="116"/>
      <c r="AG42" s="116"/>
      <c r="AH42" s="116"/>
      <c r="AI42" s="116"/>
    </row>
    <row r="43" spans="1:35" s="3" customFormat="1" x14ac:dyDescent="0.2">
      <c r="A43" s="128">
        <v>3294</v>
      </c>
      <c r="B43" s="129" t="s">
        <v>353</v>
      </c>
      <c r="C43" s="113">
        <v>7000</v>
      </c>
      <c r="D43" s="113">
        <v>3000</v>
      </c>
      <c r="E43" s="113">
        <v>2000</v>
      </c>
      <c r="F43" s="113"/>
      <c r="G43" s="115"/>
      <c r="H43" s="113">
        <v>2000</v>
      </c>
      <c r="I43" s="115"/>
      <c r="J43" s="115"/>
      <c r="K43" s="113">
        <v>7000</v>
      </c>
      <c r="L43" s="113">
        <v>3000</v>
      </c>
      <c r="M43" s="113">
        <v>2000</v>
      </c>
      <c r="N43" s="113"/>
      <c r="O43" s="115"/>
      <c r="P43" s="113">
        <v>2000</v>
      </c>
      <c r="Q43" s="115"/>
      <c r="R43" s="115"/>
      <c r="S43" s="113">
        <v>7000</v>
      </c>
      <c r="T43" s="113">
        <v>3000</v>
      </c>
      <c r="U43" s="113">
        <v>2000</v>
      </c>
      <c r="V43" s="113"/>
      <c r="W43" s="115"/>
      <c r="X43" s="113">
        <v>2000</v>
      </c>
      <c r="Y43" s="115"/>
      <c r="Z43" s="115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1:35" s="3" customFormat="1" x14ac:dyDescent="0.2">
      <c r="A44" s="128">
        <v>3295</v>
      </c>
      <c r="B44" s="129" t="s">
        <v>115</v>
      </c>
      <c r="C44" s="113">
        <v>2000</v>
      </c>
      <c r="D44" s="113"/>
      <c r="E44" s="113">
        <v>2000</v>
      </c>
      <c r="F44" s="113"/>
      <c r="G44" s="115"/>
      <c r="H44" s="115"/>
      <c r="I44" s="115"/>
      <c r="J44" s="115"/>
      <c r="K44" s="113">
        <v>2000</v>
      </c>
      <c r="L44" s="113"/>
      <c r="M44" s="113">
        <v>2000</v>
      </c>
      <c r="N44" s="113"/>
      <c r="O44" s="115"/>
      <c r="P44" s="115"/>
      <c r="Q44" s="115"/>
      <c r="R44" s="115"/>
      <c r="S44" s="113">
        <v>2000</v>
      </c>
      <c r="T44" s="113"/>
      <c r="U44" s="113">
        <v>2000</v>
      </c>
      <c r="V44" s="113"/>
      <c r="W44" s="115"/>
      <c r="X44" s="115"/>
      <c r="Y44" s="115"/>
      <c r="Z44" s="115"/>
      <c r="AA44" s="116"/>
      <c r="AB44" s="116"/>
      <c r="AC44" s="116"/>
      <c r="AD44" s="116"/>
      <c r="AE44" s="116"/>
      <c r="AF44" s="116"/>
      <c r="AG44" s="116"/>
      <c r="AH44" s="116"/>
      <c r="AI44" s="116"/>
    </row>
    <row r="45" spans="1:35" s="3" customFormat="1" x14ac:dyDescent="0.2">
      <c r="A45" s="128">
        <v>3299</v>
      </c>
      <c r="B45" s="129" t="s">
        <v>354</v>
      </c>
      <c r="C45" s="113">
        <v>42000</v>
      </c>
      <c r="D45" s="113">
        <v>20000</v>
      </c>
      <c r="E45" s="113">
        <v>10000</v>
      </c>
      <c r="F45" s="113">
        <v>12000</v>
      </c>
      <c r="G45" s="115"/>
      <c r="H45" s="115"/>
      <c r="I45" s="115"/>
      <c r="J45" s="115"/>
      <c r="K45" s="113">
        <v>42000</v>
      </c>
      <c r="L45" s="113">
        <v>20000</v>
      </c>
      <c r="M45" s="113">
        <v>10000</v>
      </c>
      <c r="N45" s="113">
        <v>12000</v>
      </c>
      <c r="O45" s="115"/>
      <c r="P45" s="115"/>
      <c r="Q45" s="115"/>
      <c r="R45" s="115"/>
      <c r="S45" s="113">
        <v>42000</v>
      </c>
      <c r="T45" s="113">
        <v>20000</v>
      </c>
      <c r="U45" s="113">
        <v>10000</v>
      </c>
      <c r="V45" s="113">
        <v>12000</v>
      </c>
      <c r="W45" s="115"/>
      <c r="X45" s="115"/>
      <c r="Y45" s="115"/>
      <c r="Z45" s="115"/>
      <c r="AA45" s="116"/>
      <c r="AB45" s="116"/>
      <c r="AC45" s="116"/>
      <c r="AD45" s="116"/>
      <c r="AE45" s="116"/>
      <c r="AF45" s="116"/>
      <c r="AG45" s="116"/>
      <c r="AH45" s="116"/>
      <c r="AI45" s="116"/>
    </row>
    <row r="46" spans="1:35" s="52" customFormat="1" x14ac:dyDescent="0.2">
      <c r="A46" s="123">
        <v>34</v>
      </c>
      <c r="B46" s="124" t="s">
        <v>120</v>
      </c>
      <c r="C46" s="125">
        <v>15400</v>
      </c>
      <c r="D46" s="125">
        <v>11950</v>
      </c>
      <c r="E46" s="125">
        <v>3450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15400</v>
      </c>
      <c r="L46" s="125">
        <v>11950</v>
      </c>
      <c r="M46" s="125">
        <v>3450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15400</v>
      </c>
      <c r="T46" s="125">
        <v>11950</v>
      </c>
      <c r="U46" s="125">
        <v>3450</v>
      </c>
      <c r="V46" s="125">
        <v>0</v>
      </c>
      <c r="W46" s="125">
        <v>0</v>
      </c>
      <c r="X46" s="125">
        <v>0</v>
      </c>
      <c r="Y46" s="125">
        <v>0</v>
      </c>
      <c r="Z46" s="125">
        <v>0</v>
      </c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spans="1:35" s="3" customFormat="1" x14ac:dyDescent="0.2">
      <c r="A47" s="128">
        <v>3431</v>
      </c>
      <c r="B47" s="130" t="s">
        <v>127</v>
      </c>
      <c r="C47" s="113">
        <v>15000</v>
      </c>
      <c r="D47" s="113">
        <v>11850</v>
      </c>
      <c r="E47" s="113">
        <v>3150</v>
      </c>
      <c r="F47" s="115"/>
      <c r="G47" s="115"/>
      <c r="H47" s="115"/>
      <c r="I47" s="115"/>
      <c r="J47" s="115"/>
      <c r="K47" s="113">
        <v>15000</v>
      </c>
      <c r="L47" s="113">
        <v>11850</v>
      </c>
      <c r="M47" s="113">
        <v>3150</v>
      </c>
      <c r="N47" s="115"/>
      <c r="O47" s="115"/>
      <c r="P47" s="115"/>
      <c r="Q47" s="115"/>
      <c r="R47" s="115"/>
      <c r="S47" s="113">
        <v>15000</v>
      </c>
      <c r="T47" s="113">
        <v>11850</v>
      </c>
      <c r="U47" s="113">
        <v>3150</v>
      </c>
      <c r="V47" s="115"/>
      <c r="W47" s="115"/>
      <c r="X47" s="115"/>
      <c r="Y47" s="115"/>
      <c r="Z47" s="115"/>
      <c r="AA47" s="116"/>
      <c r="AB47" s="116"/>
      <c r="AC47" s="116"/>
      <c r="AD47" s="116"/>
      <c r="AE47" s="116"/>
      <c r="AF47" s="116"/>
      <c r="AG47" s="116"/>
      <c r="AH47" s="116"/>
      <c r="AI47" s="116"/>
    </row>
    <row r="48" spans="1:35" s="3" customFormat="1" ht="24" x14ac:dyDescent="0.2">
      <c r="A48" s="128">
        <v>3432</v>
      </c>
      <c r="B48" s="129" t="s">
        <v>129</v>
      </c>
      <c r="C48" s="113"/>
      <c r="D48" s="115"/>
      <c r="E48" s="115"/>
      <c r="F48" s="115"/>
      <c r="G48" s="115"/>
      <c r="H48" s="115"/>
      <c r="I48" s="115"/>
      <c r="J48" s="115"/>
      <c r="K48" s="113"/>
      <c r="L48" s="115"/>
      <c r="M48" s="115"/>
      <c r="N48" s="115"/>
      <c r="O48" s="115"/>
      <c r="P48" s="115"/>
      <c r="Q48" s="115"/>
      <c r="R48" s="115"/>
      <c r="S48" s="113"/>
      <c r="T48" s="115"/>
      <c r="U48" s="115"/>
      <c r="V48" s="115"/>
      <c r="W48" s="115"/>
      <c r="X48" s="115"/>
      <c r="Y48" s="115"/>
      <c r="Z48" s="115"/>
      <c r="AA48" s="116"/>
      <c r="AB48" s="116"/>
      <c r="AC48" s="116"/>
      <c r="AD48" s="116"/>
      <c r="AE48" s="116"/>
      <c r="AF48" s="116"/>
      <c r="AG48" s="116"/>
      <c r="AH48" s="116"/>
      <c r="AI48" s="116"/>
    </row>
    <row r="49" spans="1:35" s="3" customFormat="1" x14ac:dyDescent="0.2">
      <c r="A49" s="128">
        <v>3433</v>
      </c>
      <c r="B49" s="129" t="s">
        <v>355</v>
      </c>
      <c r="C49" s="113">
        <v>400</v>
      </c>
      <c r="D49" s="113">
        <v>100</v>
      </c>
      <c r="E49" s="113">
        <v>300</v>
      </c>
      <c r="F49" s="115"/>
      <c r="G49" s="115"/>
      <c r="H49" s="115"/>
      <c r="I49" s="115"/>
      <c r="J49" s="115"/>
      <c r="K49" s="113">
        <v>400</v>
      </c>
      <c r="L49" s="113">
        <v>100</v>
      </c>
      <c r="M49" s="113">
        <v>300</v>
      </c>
      <c r="N49" s="115"/>
      <c r="O49" s="115"/>
      <c r="P49" s="115"/>
      <c r="Q49" s="115"/>
      <c r="R49" s="115"/>
      <c r="S49" s="113">
        <v>400</v>
      </c>
      <c r="T49" s="113">
        <v>100</v>
      </c>
      <c r="U49" s="113">
        <v>300</v>
      </c>
      <c r="V49" s="115"/>
      <c r="W49" s="115"/>
      <c r="X49" s="115"/>
      <c r="Y49" s="115"/>
      <c r="Z49" s="115"/>
      <c r="AA49" s="116"/>
      <c r="AB49" s="116"/>
      <c r="AC49" s="116"/>
      <c r="AD49" s="116"/>
      <c r="AE49" s="116"/>
      <c r="AF49" s="116"/>
      <c r="AG49" s="116"/>
      <c r="AH49" s="116"/>
      <c r="AI49" s="116"/>
    </row>
    <row r="50" spans="1:35" s="3" customFormat="1" ht="24" x14ac:dyDescent="0.2">
      <c r="A50" s="132" t="s">
        <v>159</v>
      </c>
      <c r="B50" s="133" t="s">
        <v>160</v>
      </c>
      <c r="C50" s="125">
        <v>129430</v>
      </c>
      <c r="D50" s="125">
        <v>0</v>
      </c>
      <c r="E50" s="125">
        <v>79430</v>
      </c>
      <c r="F50" s="125">
        <v>0</v>
      </c>
      <c r="G50" s="125">
        <v>50000</v>
      </c>
      <c r="H50" s="125">
        <v>0</v>
      </c>
      <c r="I50" s="125">
        <v>0</v>
      </c>
      <c r="J50" s="125">
        <v>0</v>
      </c>
      <c r="K50" s="125">
        <v>129430</v>
      </c>
      <c r="L50" s="125">
        <v>0</v>
      </c>
      <c r="M50" s="125">
        <v>79430</v>
      </c>
      <c r="N50" s="125">
        <v>0</v>
      </c>
      <c r="O50" s="125">
        <v>50000</v>
      </c>
      <c r="P50" s="125">
        <v>0</v>
      </c>
      <c r="Q50" s="125">
        <v>0</v>
      </c>
      <c r="R50" s="125">
        <v>0</v>
      </c>
      <c r="S50" s="125">
        <v>129430</v>
      </c>
      <c r="T50" s="125">
        <v>0</v>
      </c>
      <c r="U50" s="125">
        <v>79430</v>
      </c>
      <c r="V50" s="125">
        <v>0</v>
      </c>
      <c r="W50" s="125">
        <v>50000</v>
      </c>
      <c r="X50" s="125">
        <v>0</v>
      </c>
      <c r="Y50" s="125">
        <v>0</v>
      </c>
      <c r="Z50" s="125">
        <v>0</v>
      </c>
      <c r="AA50" s="116"/>
      <c r="AB50" s="116"/>
      <c r="AC50" s="116"/>
      <c r="AD50" s="116"/>
      <c r="AE50" s="116"/>
      <c r="AF50" s="116"/>
      <c r="AG50" s="116"/>
      <c r="AH50" s="116"/>
      <c r="AI50" s="116"/>
    </row>
    <row r="51" spans="1:35" s="3" customFormat="1" x14ac:dyDescent="0.2">
      <c r="A51" s="128">
        <v>4221</v>
      </c>
      <c r="B51" s="129" t="s">
        <v>167</v>
      </c>
      <c r="C51" s="113">
        <v>60000</v>
      </c>
      <c r="D51" s="115"/>
      <c r="E51" s="113">
        <v>10000</v>
      </c>
      <c r="F51" s="115"/>
      <c r="G51" s="113">
        <v>50000</v>
      </c>
      <c r="H51" s="115"/>
      <c r="I51" s="115"/>
      <c r="J51" s="115"/>
      <c r="K51" s="113">
        <v>60000</v>
      </c>
      <c r="L51" s="115"/>
      <c r="M51" s="113">
        <v>10000</v>
      </c>
      <c r="N51" s="115"/>
      <c r="O51" s="113">
        <v>50000</v>
      </c>
      <c r="P51" s="115"/>
      <c r="Q51" s="115"/>
      <c r="R51" s="115"/>
      <c r="S51" s="113">
        <v>60000</v>
      </c>
      <c r="T51" s="115"/>
      <c r="U51" s="113">
        <v>10000</v>
      </c>
      <c r="V51" s="115"/>
      <c r="W51" s="113">
        <v>50000</v>
      </c>
      <c r="X51" s="115"/>
      <c r="Y51" s="115"/>
      <c r="Z51" s="115"/>
      <c r="AA51" s="116"/>
      <c r="AB51" s="116"/>
      <c r="AC51" s="116"/>
      <c r="AD51" s="116"/>
      <c r="AE51" s="116"/>
      <c r="AF51" s="116"/>
      <c r="AG51" s="116"/>
      <c r="AH51" s="116"/>
      <c r="AI51" s="116"/>
    </row>
    <row r="52" spans="1:35" s="3" customFormat="1" x14ac:dyDescent="0.2">
      <c r="A52" s="128">
        <v>4222</v>
      </c>
      <c r="B52" s="129" t="s">
        <v>169</v>
      </c>
      <c r="C52" s="113">
        <v>15000</v>
      </c>
      <c r="D52" s="115"/>
      <c r="E52" s="113">
        <v>15000</v>
      </c>
      <c r="F52" s="115"/>
      <c r="G52" s="115"/>
      <c r="H52" s="115"/>
      <c r="I52" s="115"/>
      <c r="J52" s="115"/>
      <c r="K52" s="113">
        <v>15000</v>
      </c>
      <c r="L52" s="115"/>
      <c r="M52" s="113">
        <v>15000</v>
      </c>
      <c r="N52" s="115"/>
      <c r="O52" s="115"/>
      <c r="P52" s="115"/>
      <c r="Q52" s="115"/>
      <c r="R52" s="115"/>
      <c r="S52" s="113">
        <v>15000</v>
      </c>
      <c r="T52" s="115"/>
      <c r="U52" s="113">
        <v>15000</v>
      </c>
      <c r="V52" s="115"/>
      <c r="W52" s="115"/>
      <c r="X52" s="115"/>
      <c r="Y52" s="115"/>
      <c r="Z52" s="115"/>
      <c r="AA52" s="116"/>
      <c r="AB52" s="116"/>
      <c r="AC52" s="116"/>
      <c r="AD52" s="116"/>
      <c r="AE52" s="116"/>
      <c r="AF52" s="116"/>
      <c r="AG52" s="116"/>
      <c r="AH52" s="116"/>
      <c r="AI52" s="116"/>
    </row>
    <row r="53" spans="1:35" s="3" customFormat="1" x14ac:dyDescent="0.2">
      <c r="A53" s="128">
        <v>4223</v>
      </c>
      <c r="B53" s="129" t="s">
        <v>171</v>
      </c>
      <c r="C53" s="113">
        <v>10000</v>
      </c>
      <c r="D53" s="115"/>
      <c r="E53" s="113">
        <v>10000</v>
      </c>
      <c r="F53" s="115"/>
      <c r="G53" s="115"/>
      <c r="H53" s="115"/>
      <c r="I53" s="115"/>
      <c r="J53" s="115"/>
      <c r="K53" s="113">
        <v>10000</v>
      </c>
      <c r="L53" s="115"/>
      <c r="M53" s="113">
        <v>10000</v>
      </c>
      <c r="N53" s="115"/>
      <c r="O53" s="115"/>
      <c r="P53" s="115"/>
      <c r="Q53" s="115"/>
      <c r="R53" s="115"/>
      <c r="S53" s="113">
        <v>10000</v>
      </c>
      <c r="T53" s="115"/>
      <c r="U53" s="113">
        <v>10000</v>
      </c>
      <c r="V53" s="115"/>
      <c r="W53" s="115"/>
      <c r="X53" s="115"/>
      <c r="Y53" s="115"/>
      <c r="Z53" s="115"/>
      <c r="AA53" s="116"/>
      <c r="AB53" s="116"/>
      <c r="AC53" s="116"/>
      <c r="AD53" s="116"/>
      <c r="AE53" s="116"/>
      <c r="AF53" s="116"/>
      <c r="AG53" s="116"/>
      <c r="AH53" s="116"/>
      <c r="AI53" s="116"/>
    </row>
    <row r="54" spans="1:35" s="3" customFormat="1" x14ac:dyDescent="0.2">
      <c r="A54" s="128">
        <v>4224</v>
      </c>
      <c r="B54" s="129" t="s">
        <v>173</v>
      </c>
      <c r="C54" s="113"/>
      <c r="D54" s="115"/>
      <c r="E54" s="113"/>
      <c r="F54" s="115"/>
      <c r="G54" s="115"/>
      <c r="H54" s="115"/>
      <c r="I54" s="115"/>
      <c r="J54" s="115"/>
      <c r="K54" s="113"/>
      <c r="L54" s="115"/>
      <c r="M54" s="113"/>
      <c r="N54" s="115"/>
      <c r="O54" s="115"/>
      <c r="P54" s="115"/>
      <c r="Q54" s="115"/>
      <c r="R54" s="115"/>
      <c r="S54" s="113"/>
      <c r="T54" s="115"/>
      <c r="U54" s="113"/>
      <c r="V54" s="115"/>
      <c r="W54" s="115"/>
      <c r="X54" s="115"/>
      <c r="Y54" s="115"/>
      <c r="Z54" s="115"/>
      <c r="AA54" s="116"/>
      <c r="AB54" s="116"/>
      <c r="AC54" s="116"/>
      <c r="AD54" s="116"/>
      <c r="AE54" s="116"/>
      <c r="AF54" s="116"/>
      <c r="AG54" s="116"/>
      <c r="AH54" s="116"/>
      <c r="AI54" s="116"/>
    </row>
    <row r="55" spans="1:35" s="3" customFormat="1" x14ac:dyDescent="0.2">
      <c r="A55" s="128">
        <v>4225</v>
      </c>
      <c r="B55" s="129" t="s">
        <v>356</v>
      </c>
      <c r="C55" s="113"/>
      <c r="D55" s="115"/>
      <c r="E55" s="113"/>
      <c r="F55" s="115"/>
      <c r="G55" s="115"/>
      <c r="H55" s="115"/>
      <c r="I55" s="115"/>
      <c r="J55" s="115"/>
      <c r="K55" s="113"/>
      <c r="L55" s="115"/>
      <c r="M55" s="113"/>
      <c r="N55" s="115"/>
      <c r="O55" s="115"/>
      <c r="P55" s="115"/>
      <c r="Q55" s="115"/>
      <c r="R55" s="115"/>
      <c r="S55" s="113"/>
      <c r="T55" s="115"/>
      <c r="U55" s="113"/>
      <c r="V55" s="115"/>
      <c r="W55" s="115"/>
      <c r="X55" s="115"/>
      <c r="Y55" s="115"/>
      <c r="Z55" s="115"/>
      <c r="AA55" s="116"/>
      <c r="AB55" s="116"/>
      <c r="AC55" s="116"/>
      <c r="AD55" s="116"/>
      <c r="AE55" s="116"/>
      <c r="AF55" s="116"/>
      <c r="AG55" s="116"/>
      <c r="AH55" s="116"/>
      <c r="AI55" s="116"/>
    </row>
    <row r="56" spans="1:35" s="3" customFormat="1" x14ac:dyDescent="0.2">
      <c r="A56" s="128">
        <v>4226</v>
      </c>
      <c r="B56" s="129" t="s">
        <v>177</v>
      </c>
      <c r="C56" s="113">
        <v>5000</v>
      </c>
      <c r="D56" s="115"/>
      <c r="E56" s="113">
        <v>5000</v>
      </c>
      <c r="F56" s="115"/>
      <c r="G56" s="115"/>
      <c r="H56" s="115"/>
      <c r="I56" s="115"/>
      <c r="J56" s="115"/>
      <c r="K56" s="113">
        <v>5000</v>
      </c>
      <c r="L56" s="115"/>
      <c r="M56" s="113">
        <v>5000</v>
      </c>
      <c r="N56" s="115"/>
      <c r="O56" s="115"/>
      <c r="P56" s="115"/>
      <c r="Q56" s="115"/>
      <c r="R56" s="115"/>
      <c r="S56" s="113">
        <v>5000</v>
      </c>
      <c r="T56" s="115"/>
      <c r="U56" s="113">
        <v>5000</v>
      </c>
      <c r="V56" s="115"/>
      <c r="W56" s="115"/>
      <c r="X56" s="115"/>
      <c r="Y56" s="115"/>
      <c r="Z56" s="115"/>
      <c r="AA56" s="116"/>
      <c r="AB56" s="116"/>
      <c r="AC56" s="116"/>
      <c r="AD56" s="116"/>
      <c r="AE56" s="116"/>
      <c r="AF56" s="116"/>
      <c r="AG56" s="116"/>
      <c r="AH56" s="116"/>
      <c r="AI56" s="116"/>
    </row>
    <row r="57" spans="1:35" s="3" customFormat="1" x14ac:dyDescent="0.2">
      <c r="A57" s="128">
        <v>4227</v>
      </c>
      <c r="B57" s="130" t="s">
        <v>48</v>
      </c>
      <c r="C57" s="113">
        <v>35000</v>
      </c>
      <c r="D57" s="115"/>
      <c r="E57" s="113">
        <v>35000</v>
      </c>
      <c r="F57" s="115"/>
      <c r="G57" s="115"/>
      <c r="H57" s="115"/>
      <c r="I57" s="115"/>
      <c r="J57" s="115"/>
      <c r="K57" s="113">
        <v>35000</v>
      </c>
      <c r="L57" s="115"/>
      <c r="M57" s="113">
        <v>35000</v>
      </c>
      <c r="N57" s="115"/>
      <c r="O57" s="115"/>
      <c r="P57" s="115"/>
      <c r="Q57" s="115"/>
      <c r="R57" s="115"/>
      <c r="S57" s="113">
        <v>35000</v>
      </c>
      <c r="T57" s="115"/>
      <c r="U57" s="113">
        <v>35000</v>
      </c>
      <c r="V57" s="115"/>
      <c r="W57" s="115"/>
      <c r="X57" s="115"/>
      <c r="Y57" s="115"/>
      <c r="Z57" s="115"/>
      <c r="AA57" s="116"/>
      <c r="AB57" s="116"/>
      <c r="AC57" s="116"/>
      <c r="AD57" s="116"/>
      <c r="AE57" s="116"/>
      <c r="AF57" s="116"/>
      <c r="AG57" s="116"/>
      <c r="AH57" s="116"/>
      <c r="AI57" s="116"/>
    </row>
    <row r="58" spans="1:35" s="3" customFormat="1" x14ac:dyDescent="0.2">
      <c r="A58" s="128">
        <v>4231</v>
      </c>
      <c r="B58" s="129" t="s">
        <v>182</v>
      </c>
      <c r="C58" s="113"/>
      <c r="D58" s="115"/>
      <c r="E58" s="113"/>
      <c r="F58" s="115"/>
      <c r="G58" s="115"/>
      <c r="H58" s="115"/>
      <c r="I58" s="115"/>
      <c r="J58" s="115"/>
      <c r="K58" s="113"/>
      <c r="L58" s="115"/>
      <c r="M58" s="113"/>
      <c r="N58" s="115"/>
      <c r="O58" s="115"/>
      <c r="P58" s="115"/>
      <c r="Q58" s="115"/>
      <c r="R58" s="115"/>
      <c r="S58" s="113"/>
      <c r="T58" s="115"/>
      <c r="U58" s="113"/>
      <c r="V58" s="115"/>
      <c r="W58" s="115"/>
      <c r="X58" s="115"/>
      <c r="Y58" s="115"/>
      <c r="Z58" s="115"/>
      <c r="AA58" s="116"/>
      <c r="AB58" s="116"/>
      <c r="AC58" s="116"/>
      <c r="AD58" s="116"/>
      <c r="AE58" s="116"/>
      <c r="AF58" s="116"/>
      <c r="AG58" s="116"/>
      <c r="AH58" s="116"/>
      <c r="AI58" s="116"/>
    </row>
    <row r="59" spans="1:35" s="3" customFormat="1" x14ac:dyDescent="0.2">
      <c r="A59" s="128">
        <v>4241</v>
      </c>
      <c r="B59" s="129" t="s">
        <v>357</v>
      </c>
      <c r="C59" s="113">
        <v>4430</v>
      </c>
      <c r="D59" s="115"/>
      <c r="E59" s="113">
        <v>4430</v>
      </c>
      <c r="F59" s="115"/>
      <c r="G59" s="115"/>
      <c r="H59" s="115"/>
      <c r="I59" s="115"/>
      <c r="J59" s="115"/>
      <c r="K59" s="113">
        <v>4430</v>
      </c>
      <c r="L59" s="115"/>
      <c r="M59" s="113">
        <v>4430</v>
      </c>
      <c r="N59" s="115"/>
      <c r="O59" s="115"/>
      <c r="P59" s="115"/>
      <c r="Q59" s="115"/>
      <c r="R59" s="115"/>
      <c r="S59" s="113">
        <v>4430</v>
      </c>
      <c r="T59" s="115"/>
      <c r="U59" s="113">
        <v>4430</v>
      </c>
      <c r="V59" s="115"/>
      <c r="W59" s="115"/>
      <c r="X59" s="115"/>
      <c r="Y59" s="115"/>
      <c r="Z59" s="115"/>
      <c r="AA59" s="116"/>
      <c r="AB59" s="116"/>
      <c r="AC59" s="116"/>
      <c r="AD59" s="116"/>
      <c r="AE59" s="116"/>
      <c r="AF59" s="116"/>
      <c r="AG59" s="116"/>
      <c r="AH59" s="116"/>
      <c r="AI59" s="116"/>
    </row>
    <row r="60" spans="1:35" s="3" customFormat="1" ht="38.25" x14ac:dyDescent="0.2">
      <c r="A60" s="119" t="s">
        <v>38</v>
      </c>
      <c r="B60" s="131" t="s">
        <v>358</v>
      </c>
      <c r="C60" s="121">
        <v>10000</v>
      </c>
      <c r="D60" s="121">
        <v>10000</v>
      </c>
      <c r="E60" s="121">
        <v>0</v>
      </c>
      <c r="F60" s="121">
        <v>0</v>
      </c>
      <c r="G60" s="121">
        <v>0</v>
      </c>
      <c r="H60" s="121">
        <v>0</v>
      </c>
      <c r="I60" s="121">
        <v>0</v>
      </c>
      <c r="J60" s="121">
        <v>0</v>
      </c>
      <c r="K60" s="121">
        <v>10000</v>
      </c>
      <c r="L60" s="121">
        <v>10000</v>
      </c>
      <c r="M60" s="121">
        <v>0</v>
      </c>
      <c r="N60" s="121">
        <v>0</v>
      </c>
      <c r="O60" s="121">
        <v>0</v>
      </c>
      <c r="P60" s="121">
        <v>0</v>
      </c>
      <c r="Q60" s="121">
        <v>0</v>
      </c>
      <c r="R60" s="121">
        <v>0</v>
      </c>
      <c r="S60" s="121">
        <v>10000</v>
      </c>
      <c r="T60" s="121">
        <v>10000</v>
      </c>
      <c r="U60" s="121">
        <v>0</v>
      </c>
      <c r="V60" s="121">
        <v>0</v>
      </c>
      <c r="W60" s="121">
        <v>0</v>
      </c>
      <c r="X60" s="121">
        <v>0</v>
      </c>
      <c r="Y60" s="121">
        <v>0</v>
      </c>
      <c r="Z60" s="121">
        <v>0</v>
      </c>
      <c r="AA60" s="116"/>
      <c r="AB60" s="116"/>
      <c r="AC60" s="116"/>
      <c r="AD60" s="116"/>
      <c r="AE60" s="116"/>
      <c r="AF60" s="116"/>
      <c r="AG60" s="116"/>
      <c r="AH60" s="116"/>
      <c r="AI60" s="116"/>
    </row>
    <row r="61" spans="1:35" s="3" customFormat="1" x14ac:dyDescent="0.2">
      <c r="A61" s="111">
        <v>3</v>
      </c>
      <c r="B61" s="122" t="s">
        <v>349</v>
      </c>
      <c r="C61" s="115">
        <v>10000</v>
      </c>
      <c r="D61" s="115">
        <v>10000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10000</v>
      </c>
      <c r="L61" s="115">
        <v>10000</v>
      </c>
      <c r="M61" s="115">
        <v>0</v>
      </c>
      <c r="N61" s="115">
        <v>0</v>
      </c>
      <c r="O61" s="115">
        <v>0</v>
      </c>
      <c r="P61" s="115">
        <v>0</v>
      </c>
      <c r="Q61" s="115">
        <v>0</v>
      </c>
      <c r="R61" s="115">
        <v>0</v>
      </c>
      <c r="S61" s="115">
        <v>10000</v>
      </c>
      <c r="T61" s="115">
        <v>10000</v>
      </c>
      <c r="U61" s="115">
        <v>0</v>
      </c>
      <c r="V61" s="115">
        <v>0</v>
      </c>
      <c r="W61" s="115">
        <v>0</v>
      </c>
      <c r="X61" s="115">
        <v>0</v>
      </c>
      <c r="Y61" s="115">
        <v>0</v>
      </c>
      <c r="Z61" s="115">
        <v>0</v>
      </c>
      <c r="AA61" s="116"/>
      <c r="AB61" s="116"/>
      <c r="AC61" s="116"/>
      <c r="AD61" s="116"/>
      <c r="AE61" s="116"/>
      <c r="AF61" s="116"/>
      <c r="AG61" s="116"/>
      <c r="AH61" s="116"/>
      <c r="AI61" s="116"/>
    </row>
    <row r="62" spans="1:35" s="52" customFormat="1" x14ac:dyDescent="0.2">
      <c r="A62" s="123">
        <v>31</v>
      </c>
      <c r="B62" s="124" t="s">
        <v>21</v>
      </c>
      <c r="C62" s="125">
        <v>0</v>
      </c>
      <c r="D62" s="125"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5">
        <v>0</v>
      </c>
      <c r="N62" s="125">
        <v>0</v>
      </c>
      <c r="O62" s="125">
        <v>0</v>
      </c>
      <c r="P62" s="125">
        <v>0</v>
      </c>
      <c r="Q62" s="125">
        <v>0</v>
      </c>
      <c r="R62" s="125">
        <v>0</v>
      </c>
      <c r="S62" s="125">
        <v>0</v>
      </c>
      <c r="T62" s="125">
        <v>0</v>
      </c>
      <c r="U62" s="125">
        <v>0</v>
      </c>
      <c r="V62" s="125">
        <v>0</v>
      </c>
      <c r="W62" s="125">
        <v>0</v>
      </c>
      <c r="X62" s="125">
        <v>0</v>
      </c>
      <c r="Y62" s="125">
        <v>0</v>
      </c>
      <c r="Z62" s="125">
        <v>0</v>
      </c>
      <c r="AA62" s="126"/>
      <c r="AB62" s="126"/>
      <c r="AC62" s="126"/>
      <c r="AD62" s="126"/>
      <c r="AE62" s="126"/>
      <c r="AF62" s="126"/>
      <c r="AG62" s="126"/>
      <c r="AH62" s="126"/>
      <c r="AI62" s="126"/>
    </row>
    <row r="63" spans="1:35" x14ac:dyDescent="0.2">
      <c r="A63" s="127">
        <v>3111</v>
      </c>
      <c r="B63" s="112" t="s">
        <v>350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</row>
    <row r="64" spans="1:35" x14ac:dyDescent="0.2">
      <c r="A64" s="127">
        <v>3113</v>
      </c>
      <c r="B64" s="112" t="s">
        <v>57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4"/>
      <c r="AB64" s="114"/>
      <c r="AC64" s="114"/>
      <c r="AD64" s="114"/>
      <c r="AE64" s="114"/>
      <c r="AF64" s="114"/>
      <c r="AG64" s="114"/>
      <c r="AH64" s="114"/>
      <c r="AI64" s="114"/>
    </row>
    <row r="65" spans="1:35" x14ac:dyDescent="0.2">
      <c r="A65" s="127">
        <v>3114</v>
      </c>
      <c r="B65" s="112" t="s">
        <v>59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4"/>
      <c r="AB65" s="114"/>
      <c r="AC65" s="114"/>
      <c r="AD65" s="114"/>
      <c r="AE65" s="114"/>
      <c r="AF65" s="114"/>
      <c r="AG65" s="114"/>
      <c r="AH65" s="114"/>
      <c r="AI65" s="114"/>
    </row>
    <row r="66" spans="1:35" x14ac:dyDescent="0.2">
      <c r="A66" s="127">
        <v>3121</v>
      </c>
      <c r="B66" s="112" t="s">
        <v>23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x14ac:dyDescent="0.2">
      <c r="A67" s="127">
        <v>3131</v>
      </c>
      <c r="B67" s="112" t="s">
        <v>351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4"/>
      <c r="AB67" s="114"/>
      <c r="AC67" s="114"/>
      <c r="AD67" s="114"/>
      <c r="AE67" s="114"/>
      <c r="AF67" s="114"/>
      <c r="AG67" s="114"/>
      <c r="AH67" s="114"/>
      <c r="AI67" s="114"/>
    </row>
    <row r="68" spans="1:35" ht="25.5" x14ac:dyDescent="0.2">
      <c r="A68" s="127">
        <v>3132</v>
      </c>
      <c r="B68" s="112" t="s">
        <v>44</v>
      </c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4"/>
      <c r="AB68" s="114"/>
      <c r="AC68" s="114"/>
      <c r="AD68" s="114"/>
      <c r="AE68" s="114"/>
      <c r="AF68" s="114"/>
      <c r="AG68" s="114"/>
      <c r="AH68" s="114"/>
      <c r="AI68" s="114"/>
    </row>
    <row r="69" spans="1:35" ht="24" x14ac:dyDescent="0.2">
      <c r="A69" s="128">
        <v>3133</v>
      </c>
      <c r="B69" s="129" t="s">
        <v>45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4"/>
      <c r="AB69" s="114"/>
      <c r="AC69" s="114"/>
      <c r="AD69" s="114"/>
      <c r="AE69" s="114"/>
      <c r="AF69" s="114"/>
      <c r="AG69" s="114"/>
      <c r="AH69" s="114"/>
      <c r="AI69" s="114"/>
    </row>
    <row r="70" spans="1:35" s="52" customFormat="1" x14ac:dyDescent="0.2">
      <c r="A70" s="123">
        <v>32</v>
      </c>
      <c r="B70" s="124" t="s">
        <v>25</v>
      </c>
      <c r="C70" s="125">
        <v>10000</v>
      </c>
      <c r="D70" s="125">
        <v>10000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5">
        <v>0</v>
      </c>
      <c r="K70" s="125">
        <v>10000</v>
      </c>
      <c r="L70" s="125">
        <v>10000</v>
      </c>
      <c r="M70" s="125">
        <v>0</v>
      </c>
      <c r="N70" s="125">
        <v>0</v>
      </c>
      <c r="O70" s="125">
        <v>0</v>
      </c>
      <c r="P70" s="125">
        <v>0</v>
      </c>
      <c r="Q70" s="125">
        <v>0</v>
      </c>
      <c r="R70" s="125">
        <v>0</v>
      </c>
      <c r="S70" s="125">
        <v>10000</v>
      </c>
      <c r="T70" s="125">
        <v>10000</v>
      </c>
      <c r="U70" s="125">
        <v>0</v>
      </c>
      <c r="V70" s="125">
        <v>0</v>
      </c>
      <c r="W70" s="125">
        <v>0</v>
      </c>
      <c r="X70" s="125">
        <v>0</v>
      </c>
      <c r="Y70" s="125">
        <v>0</v>
      </c>
      <c r="Z70" s="125">
        <v>0</v>
      </c>
      <c r="AA70" s="126"/>
      <c r="AB70" s="126"/>
      <c r="AC70" s="126"/>
      <c r="AD70" s="126"/>
      <c r="AE70" s="126"/>
      <c r="AF70" s="126"/>
      <c r="AG70" s="126"/>
      <c r="AH70" s="126"/>
      <c r="AI70" s="126"/>
    </row>
    <row r="71" spans="1:35" s="3" customFormat="1" x14ac:dyDescent="0.2">
      <c r="A71" s="128">
        <v>3211</v>
      </c>
      <c r="B71" s="129" t="s">
        <v>66</v>
      </c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6"/>
      <c r="AB71" s="116"/>
      <c r="AC71" s="116"/>
      <c r="AD71" s="116"/>
      <c r="AE71" s="116"/>
      <c r="AF71" s="116"/>
      <c r="AG71" s="116"/>
      <c r="AH71" s="116"/>
      <c r="AI71" s="116"/>
    </row>
    <row r="72" spans="1:35" s="3" customFormat="1" ht="24" x14ac:dyDescent="0.2">
      <c r="A72" s="128">
        <v>3212</v>
      </c>
      <c r="B72" s="129" t="s">
        <v>68</v>
      </c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6"/>
      <c r="AB72" s="116"/>
      <c r="AC72" s="116"/>
      <c r="AD72" s="116"/>
      <c r="AE72" s="116"/>
      <c r="AF72" s="116"/>
      <c r="AG72" s="116"/>
      <c r="AH72" s="116"/>
      <c r="AI72" s="116"/>
    </row>
    <row r="73" spans="1:35" s="3" customFormat="1" x14ac:dyDescent="0.2">
      <c r="A73" s="128">
        <v>3213</v>
      </c>
      <c r="B73" s="129" t="s">
        <v>70</v>
      </c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6"/>
      <c r="AB73" s="116"/>
      <c r="AC73" s="116"/>
      <c r="AD73" s="116"/>
      <c r="AE73" s="116"/>
      <c r="AF73" s="116"/>
      <c r="AG73" s="116"/>
      <c r="AH73" s="116"/>
      <c r="AI73" s="116"/>
    </row>
    <row r="74" spans="1:35" s="3" customFormat="1" x14ac:dyDescent="0.2">
      <c r="A74" s="128">
        <v>3214</v>
      </c>
      <c r="B74" s="129" t="s">
        <v>72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6"/>
      <c r="AB74" s="116"/>
      <c r="AC74" s="116"/>
      <c r="AD74" s="116"/>
      <c r="AE74" s="116"/>
      <c r="AF74" s="116"/>
      <c r="AG74" s="116"/>
      <c r="AH74" s="116"/>
      <c r="AI74" s="116"/>
    </row>
    <row r="75" spans="1:35" s="3" customFormat="1" ht="24" x14ac:dyDescent="0.2">
      <c r="A75" s="128">
        <v>3221</v>
      </c>
      <c r="B75" s="129" t="s">
        <v>46</v>
      </c>
      <c r="C75" s="113">
        <v>1000</v>
      </c>
      <c r="D75" s="113">
        <v>1000</v>
      </c>
      <c r="E75" s="115"/>
      <c r="F75" s="115"/>
      <c r="G75" s="115"/>
      <c r="H75" s="115"/>
      <c r="I75" s="115"/>
      <c r="J75" s="115"/>
      <c r="K75" s="113">
        <v>1000</v>
      </c>
      <c r="L75" s="113">
        <v>1000</v>
      </c>
      <c r="M75" s="115"/>
      <c r="N75" s="115"/>
      <c r="O75" s="115"/>
      <c r="P75" s="115"/>
      <c r="Q75" s="115"/>
      <c r="R75" s="115"/>
      <c r="S75" s="113">
        <v>1000</v>
      </c>
      <c r="T75" s="113">
        <v>1000</v>
      </c>
      <c r="U75" s="115"/>
      <c r="V75" s="115"/>
      <c r="W75" s="115"/>
      <c r="X75" s="115"/>
      <c r="Y75" s="115"/>
      <c r="Z75" s="115"/>
      <c r="AA75" s="116"/>
      <c r="AB75" s="116"/>
      <c r="AC75" s="116"/>
      <c r="AD75" s="116"/>
      <c r="AE75" s="116"/>
      <c r="AF75" s="116"/>
      <c r="AG75" s="116"/>
      <c r="AH75" s="116"/>
      <c r="AI75" s="116"/>
    </row>
    <row r="76" spans="1:35" s="3" customFormat="1" x14ac:dyDescent="0.2">
      <c r="A76" s="128">
        <v>3222</v>
      </c>
      <c r="B76" s="129" t="s">
        <v>47</v>
      </c>
      <c r="C76" s="113"/>
      <c r="D76" s="115"/>
      <c r="E76" s="115"/>
      <c r="F76" s="115"/>
      <c r="G76" s="115"/>
      <c r="H76" s="115"/>
      <c r="I76" s="115"/>
      <c r="J76" s="115"/>
      <c r="K76" s="113"/>
      <c r="L76" s="115"/>
      <c r="M76" s="115"/>
      <c r="N76" s="115"/>
      <c r="O76" s="115"/>
      <c r="P76" s="115"/>
      <c r="Q76" s="115"/>
      <c r="R76" s="115"/>
      <c r="S76" s="113"/>
      <c r="T76" s="115"/>
      <c r="U76" s="115"/>
      <c r="V76" s="115"/>
      <c r="W76" s="115"/>
      <c r="X76" s="115"/>
      <c r="Y76" s="115"/>
      <c r="Z76" s="115"/>
      <c r="AA76" s="116"/>
      <c r="AB76" s="116"/>
      <c r="AC76" s="116"/>
      <c r="AD76" s="116"/>
      <c r="AE76" s="116"/>
      <c r="AF76" s="116"/>
      <c r="AG76" s="116"/>
      <c r="AH76" s="116"/>
      <c r="AI76" s="116"/>
    </row>
    <row r="77" spans="1:35" s="3" customFormat="1" x14ac:dyDescent="0.2">
      <c r="A77" s="128">
        <v>3223</v>
      </c>
      <c r="B77" s="129" t="s">
        <v>77</v>
      </c>
      <c r="C77" s="113"/>
      <c r="D77" s="115"/>
      <c r="E77" s="115"/>
      <c r="F77" s="115"/>
      <c r="G77" s="115"/>
      <c r="H77" s="115"/>
      <c r="I77" s="115"/>
      <c r="J77" s="115"/>
      <c r="K77" s="113"/>
      <c r="L77" s="115"/>
      <c r="M77" s="115"/>
      <c r="N77" s="115"/>
      <c r="O77" s="115"/>
      <c r="P77" s="115"/>
      <c r="Q77" s="115"/>
      <c r="R77" s="115"/>
      <c r="S77" s="113"/>
      <c r="T77" s="115"/>
      <c r="U77" s="115"/>
      <c r="V77" s="115"/>
      <c r="W77" s="115"/>
      <c r="X77" s="115"/>
      <c r="Y77" s="115"/>
      <c r="Z77" s="115"/>
      <c r="AA77" s="116"/>
      <c r="AB77" s="116"/>
      <c r="AC77" s="116"/>
      <c r="AD77" s="116"/>
      <c r="AE77" s="116"/>
      <c r="AF77" s="116"/>
      <c r="AG77" s="116"/>
      <c r="AH77" s="116"/>
      <c r="AI77" s="116"/>
    </row>
    <row r="78" spans="1:35" s="3" customFormat="1" ht="24" x14ac:dyDescent="0.2">
      <c r="A78" s="128">
        <v>3224</v>
      </c>
      <c r="B78" s="129" t="s">
        <v>79</v>
      </c>
      <c r="C78" s="113"/>
      <c r="D78" s="115"/>
      <c r="E78" s="115"/>
      <c r="F78" s="115"/>
      <c r="G78" s="115"/>
      <c r="H78" s="115"/>
      <c r="I78" s="115"/>
      <c r="J78" s="115"/>
      <c r="K78" s="113"/>
      <c r="L78" s="115"/>
      <c r="M78" s="115"/>
      <c r="N78" s="115"/>
      <c r="O78" s="115"/>
      <c r="P78" s="115"/>
      <c r="Q78" s="115"/>
      <c r="R78" s="115"/>
      <c r="S78" s="113"/>
      <c r="T78" s="115"/>
      <c r="U78" s="115"/>
      <c r="V78" s="115"/>
      <c r="W78" s="115"/>
      <c r="X78" s="115"/>
      <c r="Y78" s="115"/>
      <c r="Z78" s="115"/>
      <c r="AA78" s="116"/>
      <c r="AB78" s="116"/>
      <c r="AC78" s="116"/>
      <c r="AD78" s="116"/>
      <c r="AE78" s="116"/>
      <c r="AF78" s="116"/>
      <c r="AG78" s="116"/>
      <c r="AH78" s="116"/>
      <c r="AI78" s="116"/>
    </row>
    <row r="79" spans="1:35" x14ac:dyDescent="0.2">
      <c r="A79" s="128">
        <v>3225</v>
      </c>
      <c r="B79" s="129" t="s">
        <v>81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4"/>
      <c r="AB79" s="114"/>
      <c r="AC79" s="114"/>
      <c r="AD79" s="114"/>
      <c r="AE79" s="114"/>
      <c r="AF79" s="114"/>
      <c r="AG79" s="114"/>
      <c r="AH79" s="114"/>
      <c r="AI79" s="114"/>
    </row>
    <row r="80" spans="1:35" x14ac:dyDescent="0.2">
      <c r="A80" s="128">
        <v>3226</v>
      </c>
      <c r="B80" s="129" t="s">
        <v>352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4"/>
      <c r="AB80" s="114"/>
      <c r="AC80" s="114"/>
      <c r="AD80" s="114"/>
      <c r="AE80" s="114"/>
      <c r="AF80" s="114"/>
      <c r="AG80" s="114"/>
      <c r="AH80" s="114"/>
      <c r="AI80" s="114"/>
    </row>
    <row r="81" spans="1:35" x14ac:dyDescent="0.2">
      <c r="A81" s="128">
        <v>3227</v>
      </c>
      <c r="B81" s="129" t="s">
        <v>83</v>
      </c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4"/>
      <c r="AB81" s="114"/>
      <c r="AC81" s="114"/>
      <c r="AD81" s="114"/>
      <c r="AE81" s="114"/>
      <c r="AF81" s="114"/>
      <c r="AG81" s="114"/>
      <c r="AH81" s="114"/>
      <c r="AI81" s="114"/>
    </row>
    <row r="82" spans="1:35" s="3" customFormat="1" x14ac:dyDescent="0.2">
      <c r="A82" s="128">
        <v>3231</v>
      </c>
      <c r="B82" s="129" t="s">
        <v>86</v>
      </c>
      <c r="C82" s="113"/>
      <c r="D82" s="115"/>
      <c r="E82" s="115"/>
      <c r="F82" s="115"/>
      <c r="G82" s="115"/>
      <c r="H82" s="115"/>
      <c r="I82" s="115"/>
      <c r="J82" s="115"/>
      <c r="K82" s="113"/>
      <c r="L82" s="115"/>
      <c r="M82" s="115"/>
      <c r="N82" s="115"/>
      <c r="O82" s="115"/>
      <c r="P82" s="115"/>
      <c r="Q82" s="115"/>
      <c r="R82" s="115"/>
      <c r="S82" s="113"/>
      <c r="T82" s="115"/>
      <c r="U82" s="115"/>
      <c r="V82" s="115"/>
      <c r="W82" s="115"/>
      <c r="X82" s="115"/>
      <c r="Y82" s="115"/>
      <c r="Z82" s="115"/>
      <c r="AA82" s="116"/>
      <c r="AB82" s="116"/>
      <c r="AC82" s="116"/>
      <c r="AD82" s="116"/>
      <c r="AE82" s="116"/>
      <c r="AF82" s="116"/>
      <c r="AG82" s="116"/>
      <c r="AH82" s="116"/>
      <c r="AI82" s="116"/>
    </row>
    <row r="83" spans="1:35" s="3" customFormat="1" ht="24" x14ac:dyDescent="0.2">
      <c r="A83" s="128">
        <v>3232</v>
      </c>
      <c r="B83" s="129" t="s">
        <v>50</v>
      </c>
      <c r="C83" s="113">
        <v>2500</v>
      </c>
      <c r="D83" s="113">
        <v>2500</v>
      </c>
      <c r="E83" s="115"/>
      <c r="F83" s="115"/>
      <c r="G83" s="115"/>
      <c r="H83" s="115"/>
      <c r="I83" s="115"/>
      <c r="J83" s="115"/>
      <c r="K83" s="113">
        <v>2500</v>
      </c>
      <c r="L83" s="113">
        <v>2500</v>
      </c>
      <c r="M83" s="115"/>
      <c r="N83" s="115"/>
      <c r="O83" s="115"/>
      <c r="P83" s="115"/>
      <c r="Q83" s="115"/>
      <c r="R83" s="115"/>
      <c r="S83" s="113">
        <v>2500</v>
      </c>
      <c r="T83" s="113">
        <v>2500</v>
      </c>
      <c r="U83" s="115"/>
      <c r="V83" s="115"/>
      <c r="W83" s="115"/>
      <c r="X83" s="115"/>
      <c r="Y83" s="115"/>
      <c r="Z83" s="115"/>
      <c r="AA83" s="116"/>
      <c r="AB83" s="116"/>
      <c r="AC83" s="116"/>
      <c r="AD83" s="116"/>
      <c r="AE83" s="116"/>
      <c r="AF83" s="116"/>
      <c r="AG83" s="116"/>
      <c r="AH83" s="116"/>
      <c r="AI83" s="116"/>
    </row>
    <row r="84" spans="1:35" s="3" customFormat="1" x14ac:dyDescent="0.2">
      <c r="A84" s="128">
        <v>3233</v>
      </c>
      <c r="B84" s="129" t="s">
        <v>89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6"/>
      <c r="AB84" s="116"/>
      <c r="AC84" s="116"/>
      <c r="AD84" s="116"/>
      <c r="AE84" s="116"/>
      <c r="AF84" s="116"/>
      <c r="AG84" s="116"/>
      <c r="AH84" s="116"/>
      <c r="AI84" s="116"/>
    </row>
    <row r="85" spans="1:35" s="3" customFormat="1" x14ac:dyDescent="0.2">
      <c r="A85" s="128">
        <v>3234</v>
      </c>
      <c r="B85" s="129" t="s">
        <v>91</v>
      </c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6"/>
      <c r="AB85" s="116"/>
      <c r="AC85" s="116"/>
      <c r="AD85" s="116"/>
      <c r="AE85" s="116"/>
      <c r="AF85" s="116"/>
      <c r="AG85" s="116"/>
      <c r="AH85" s="116"/>
      <c r="AI85" s="116"/>
    </row>
    <row r="86" spans="1:35" s="3" customFormat="1" x14ac:dyDescent="0.2">
      <c r="A86" s="128">
        <v>3235</v>
      </c>
      <c r="B86" s="129" t="s">
        <v>93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6"/>
      <c r="AB86" s="116"/>
      <c r="AC86" s="116"/>
      <c r="AD86" s="116"/>
      <c r="AE86" s="116"/>
      <c r="AF86" s="116"/>
      <c r="AG86" s="116"/>
      <c r="AH86" s="116"/>
      <c r="AI86" s="116"/>
    </row>
    <row r="87" spans="1:35" s="3" customFormat="1" x14ac:dyDescent="0.2">
      <c r="A87" s="128">
        <v>3236</v>
      </c>
      <c r="B87" s="129" t="s">
        <v>95</v>
      </c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6"/>
      <c r="AB87" s="116"/>
      <c r="AC87" s="116"/>
      <c r="AD87" s="116"/>
      <c r="AE87" s="116"/>
      <c r="AF87" s="116"/>
      <c r="AG87" s="116"/>
      <c r="AH87" s="116"/>
      <c r="AI87" s="116"/>
    </row>
    <row r="88" spans="1:35" s="3" customFormat="1" x14ac:dyDescent="0.2">
      <c r="A88" s="128">
        <v>3237</v>
      </c>
      <c r="B88" s="129" t="s">
        <v>97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6"/>
      <c r="AB88" s="116"/>
      <c r="AC88" s="116"/>
      <c r="AD88" s="116"/>
      <c r="AE88" s="116"/>
      <c r="AF88" s="116"/>
      <c r="AG88" s="116"/>
      <c r="AH88" s="116"/>
      <c r="AI88" s="116"/>
    </row>
    <row r="89" spans="1:35" s="3" customFormat="1" x14ac:dyDescent="0.2">
      <c r="A89" s="128">
        <v>3238</v>
      </c>
      <c r="B89" s="129" t="s">
        <v>99</v>
      </c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6"/>
      <c r="AB89" s="116"/>
      <c r="AC89" s="116"/>
      <c r="AD89" s="116"/>
      <c r="AE89" s="116"/>
      <c r="AF89" s="116"/>
      <c r="AG89" s="116"/>
      <c r="AH89" s="116"/>
      <c r="AI89" s="116"/>
    </row>
    <row r="90" spans="1:35" x14ac:dyDescent="0.2">
      <c r="A90" s="128">
        <v>3239</v>
      </c>
      <c r="B90" s="129" t="s">
        <v>101</v>
      </c>
      <c r="C90" s="113">
        <v>6500</v>
      </c>
      <c r="D90" s="113">
        <v>6500</v>
      </c>
      <c r="E90" s="113"/>
      <c r="F90" s="113"/>
      <c r="G90" s="113"/>
      <c r="H90" s="113"/>
      <c r="I90" s="113"/>
      <c r="J90" s="113"/>
      <c r="K90" s="113">
        <v>6500</v>
      </c>
      <c r="L90" s="113">
        <v>6500</v>
      </c>
      <c r="M90" s="113"/>
      <c r="N90" s="113"/>
      <c r="O90" s="113"/>
      <c r="P90" s="113"/>
      <c r="Q90" s="113"/>
      <c r="R90" s="113"/>
      <c r="S90" s="113">
        <v>6500</v>
      </c>
      <c r="T90" s="113">
        <v>6500</v>
      </c>
      <c r="U90" s="113"/>
      <c r="V90" s="113"/>
      <c r="W90" s="113"/>
      <c r="X90" s="113"/>
      <c r="Y90" s="113"/>
      <c r="Z90" s="113"/>
      <c r="AA90" s="114"/>
      <c r="AB90" s="114"/>
      <c r="AC90" s="114"/>
      <c r="AD90" s="114"/>
      <c r="AE90" s="114"/>
      <c r="AF90" s="114"/>
      <c r="AG90" s="114"/>
      <c r="AH90" s="114"/>
      <c r="AI90" s="114"/>
    </row>
    <row r="91" spans="1:35" s="3" customFormat="1" ht="24" x14ac:dyDescent="0.2">
      <c r="A91" s="128">
        <v>3241</v>
      </c>
      <c r="B91" s="129" t="s">
        <v>103</v>
      </c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6"/>
      <c r="AB91" s="116"/>
      <c r="AC91" s="116"/>
      <c r="AD91" s="116"/>
      <c r="AE91" s="116"/>
      <c r="AF91" s="116"/>
      <c r="AG91" s="116"/>
      <c r="AH91" s="116"/>
      <c r="AI91" s="116"/>
    </row>
    <row r="92" spans="1:35" s="3" customFormat="1" x14ac:dyDescent="0.2">
      <c r="A92" s="128">
        <v>3291</v>
      </c>
      <c r="B92" s="130" t="s">
        <v>107</v>
      </c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6"/>
      <c r="AB92" s="116"/>
      <c r="AC92" s="116"/>
      <c r="AD92" s="116"/>
      <c r="AE92" s="116"/>
      <c r="AF92" s="116"/>
      <c r="AG92" s="116"/>
      <c r="AH92" s="116"/>
      <c r="AI92" s="116"/>
    </row>
    <row r="93" spans="1:35" s="3" customFormat="1" x14ac:dyDescent="0.2">
      <c r="A93" s="128">
        <v>3292</v>
      </c>
      <c r="B93" s="129" t="s">
        <v>109</v>
      </c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6"/>
      <c r="AB93" s="116"/>
      <c r="AC93" s="116"/>
      <c r="AD93" s="116"/>
      <c r="AE93" s="116"/>
      <c r="AF93" s="116"/>
      <c r="AG93" s="116"/>
      <c r="AH93" s="116"/>
      <c r="AI93" s="116"/>
    </row>
    <row r="94" spans="1:35" s="3" customFormat="1" x14ac:dyDescent="0.2">
      <c r="A94" s="128">
        <v>3293</v>
      </c>
      <c r="B94" s="129" t="s">
        <v>111</v>
      </c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6"/>
      <c r="AB94" s="116"/>
      <c r="AC94" s="116"/>
      <c r="AD94" s="116"/>
      <c r="AE94" s="116"/>
      <c r="AF94" s="116"/>
      <c r="AG94" s="116"/>
      <c r="AH94" s="116"/>
      <c r="AI94" s="116"/>
    </row>
    <row r="95" spans="1:35" s="3" customFormat="1" x14ac:dyDescent="0.2">
      <c r="A95" s="128">
        <v>3294</v>
      </c>
      <c r="B95" s="129" t="s">
        <v>353</v>
      </c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6"/>
      <c r="AB95" s="116"/>
      <c r="AC95" s="116"/>
      <c r="AD95" s="116"/>
      <c r="AE95" s="116"/>
      <c r="AF95" s="116"/>
      <c r="AG95" s="116"/>
      <c r="AH95" s="116"/>
      <c r="AI95" s="116"/>
    </row>
    <row r="96" spans="1:35" s="3" customFormat="1" x14ac:dyDescent="0.2">
      <c r="A96" s="128">
        <v>3295</v>
      </c>
      <c r="B96" s="129" t="s">
        <v>115</v>
      </c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6"/>
      <c r="AB96" s="116"/>
      <c r="AC96" s="116"/>
      <c r="AD96" s="116"/>
      <c r="AE96" s="116"/>
      <c r="AF96" s="116"/>
      <c r="AG96" s="116"/>
      <c r="AH96" s="116"/>
      <c r="AI96" s="116"/>
    </row>
    <row r="97" spans="1:35" s="3" customFormat="1" x14ac:dyDescent="0.2">
      <c r="A97" s="128">
        <v>3299</v>
      </c>
      <c r="B97" s="129" t="s">
        <v>354</v>
      </c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6"/>
      <c r="AB97" s="116"/>
      <c r="AC97" s="116"/>
      <c r="AD97" s="116"/>
      <c r="AE97" s="116"/>
      <c r="AF97" s="116"/>
      <c r="AG97" s="116"/>
      <c r="AH97" s="116"/>
      <c r="AI97" s="116"/>
    </row>
    <row r="98" spans="1:35" s="52" customFormat="1" x14ac:dyDescent="0.2">
      <c r="A98" s="123">
        <v>34</v>
      </c>
      <c r="B98" s="124" t="s">
        <v>120</v>
      </c>
      <c r="C98" s="125">
        <v>0</v>
      </c>
      <c r="D98" s="125">
        <v>0</v>
      </c>
      <c r="E98" s="125">
        <v>0</v>
      </c>
      <c r="F98" s="125">
        <v>0</v>
      </c>
      <c r="G98" s="125">
        <v>0</v>
      </c>
      <c r="H98" s="125">
        <v>0</v>
      </c>
      <c r="I98" s="125">
        <v>0</v>
      </c>
      <c r="J98" s="125">
        <v>0</v>
      </c>
      <c r="K98" s="125">
        <v>0</v>
      </c>
      <c r="L98" s="125">
        <v>0</v>
      </c>
      <c r="M98" s="125">
        <v>0</v>
      </c>
      <c r="N98" s="125">
        <v>0</v>
      </c>
      <c r="O98" s="125">
        <v>0</v>
      </c>
      <c r="P98" s="125">
        <v>0</v>
      </c>
      <c r="Q98" s="125">
        <v>0</v>
      </c>
      <c r="R98" s="125">
        <v>0</v>
      </c>
      <c r="S98" s="125">
        <v>0</v>
      </c>
      <c r="T98" s="125">
        <v>0</v>
      </c>
      <c r="U98" s="125">
        <v>0</v>
      </c>
      <c r="V98" s="125">
        <v>0</v>
      </c>
      <c r="W98" s="125">
        <v>0</v>
      </c>
      <c r="X98" s="125">
        <v>0</v>
      </c>
      <c r="Y98" s="125">
        <v>0</v>
      </c>
      <c r="Z98" s="125">
        <v>0</v>
      </c>
      <c r="AA98" s="126"/>
      <c r="AB98" s="126"/>
      <c r="AC98" s="126"/>
      <c r="AD98" s="126"/>
      <c r="AE98" s="126"/>
      <c r="AF98" s="126"/>
      <c r="AG98" s="126"/>
      <c r="AH98" s="126"/>
      <c r="AI98" s="126"/>
    </row>
    <row r="99" spans="1:35" s="3" customFormat="1" x14ac:dyDescent="0.2">
      <c r="A99" s="128">
        <v>3431</v>
      </c>
      <c r="B99" s="130" t="s">
        <v>127</v>
      </c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6"/>
      <c r="AB99" s="116"/>
      <c r="AC99" s="116"/>
      <c r="AD99" s="116"/>
      <c r="AE99" s="116"/>
      <c r="AF99" s="116"/>
      <c r="AG99" s="116"/>
      <c r="AH99" s="116"/>
      <c r="AI99" s="116"/>
    </row>
    <row r="100" spans="1:35" s="3" customFormat="1" ht="24" x14ac:dyDescent="0.2">
      <c r="A100" s="128">
        <v>3432</v>
      </c>
      <c r="B100" s="129" t="s">
        <v>129</v>
      </c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6"/>
      <c r="AB100" s="116"/>
      <c r="AC100" s="116"/>
      <c r="AD100" s="116"/>
      <c r="AE100" s="116"/>
      <c r="AF100" s="116"/>
      <c r="AG100" s="116"/>
      <c r="AH100" s="116"/>
      <c r="AI100" s="116"/>
    </row>
    <row r="101" spans="1:35" s="3" customFormat="1" x14ac:dyDescent="0.2">
      <c r="A101" s="128">
        <v>3433</v>
      </c>
      <c r="B101" s="129" t="s">
        <v>355</v>
      </c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6"/>
      <c r="AB101" s="116"/>
      <c r="AC101" s="116"/>
      <c r="AD101" s="116"/>
      <c r="AE101" s="116"/>
      <c r="AF101" s="116"/>
      <c r="AG101" s="116"/>
      <c r="AH101" s="116"/>
      <c r="AI101" s="116"/>
    </row>
    <row r="102" spans="1:35" s="52" customFormat="1" ht="24.75" customHeight="1" x14ac:dyDescent="0.2">
      <c r="A102" s="132" t="s">
        <v>159</v>
      </c>
      <c r="B102" s="133" t="s">
        <v>160</v>
      </c>
      <c r="C102" s="125">
        <v>0</v>
      </c>
      <c r="D102" s="125">
        <v>0</v>
      </c>
      <c r="E102" s="125">
        <v>0</v>
      </c>
      <c r="F102" s="125">
        <v>0</v>
      </c>
      <c r="G102" s="125">
        <v>0</v>
      </c>
      <c r="H102" s="125">
        <v>0</v>
      </c>
      <c r="I102" s="125">
        <v>0</v>
      </c>
      <c r="J102" s="125">
        <v>0</v>
      </c>
      <c r="K102" s="125">
        <v>0</v>
      </c>
      <c r="L102" s="125">
        <v>0</v>
      </c>
      <c r="M102" s="125">
        <v>0</v>
      </c>
      <c r="N102" s="125">
        <v>0</v>
      </c>
      <c r="O102" s="125">
        <v>0</v>
      </c>
      <c r="P102" s="125">
        <v>0</v>
      </c>
      <c r="Q102" s="125">
        <v>0</v>
      </c>
      <c r="R102" s="125">
        <v>0</v>
      </c>
      <c r="S102" s="125">
        <v>0</v>
      </c>
      <c r="T102" s="125">
        <v>0</v>
      </c>
      <c r="U102" s="125">
        <v>0</v>
      </c>
      <c r="V102" s="125">
        <v>0</v>
      </c>
      <c r="W102" s="125">
        <v>0</v>
      </c>
      <c r="X102" s="125">
        <v>0</v>
      </c>
      <c r="Y102" s="125">
        <v>0</v>
      </c>
      <c r="Z102" s="125">
        <v>0</v>
      </c>
      <c r="AA102" s="126"/>
      <c r="AB102" s="126"/>
      <c r="AC102" s="126"/>
      <c r="AD102" s="126"/>
      <c r="AE102" s="126"/>
      <c r="AF102" s="126"/>
      <c r="AG102" s="126"/>
      <c r="AH102" s="126"/>
      <c r="AI102" s="126"/>
    </row>
    <row r="103" spans="1:35" s="3" customFormat="1" x14ac:dyDescent="0.2">
      <c r="A103" s="128">
        <v>4221</v>
      </c>
      <c r="B103" s="129" t="s">
        <v>167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6"/>
      <c r="AB103" s="116"/>
      <c r="AC103" s="116"/>
      <c r="AD103" s="116"/>
      <c r="AE103" s="116"/>
      <c r="AF103" s="116"/>
      <c r="AG103" s="116"/>
      <c r="AH103" s="116"/>
      <c r="AI103" s="116"/>
    </row>
    <row r="104" spans="1:35" s="3" customFormat="1" x14ac:dyDescent="0.2">
      <c r="A104" s="128">
        <v>4222</v>
      </c>
      <c r="B104" s="129" t="s">
        <v>169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6"/>
      <c r="AB104" s="116"/>
      <c r="AC104" s="116"/>
      <c r="AD104" s="116"/>
      <c r="AE104" s="116"/>
      <c r="AF104" s="116"/>
      <c r="AG104" s="116"/>
      <c r="AH104" s="116"/>
      <c r="AI104" s="116"/>
    </row>
    <row r="105" spans="1:35" s="3" customFormat="1" x14ac:dyDescent="0.2">
      <c r="A105" s="128">
        <v>4223</v>
      </c>
      <c r="B105" s="129" t="s">
        <v>171</v>
      </c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6"/>
      <c r="AB105" s="116"/>
      <c r="AC105" s="116"/>
      <c r="AD105" s="116"/>
      <c r="AE105" s="116"/>
      <c r="AF105" s="116"/>
      <c r="AG105" s="116"/>
      <c r="AH105" s="116"/>
      <c r="AI105" s="116"/>
    </row>
    <row r="106" spans="1:35" s="3" customFormat="1" x14ac:dyDescent="0.2">
      <c r="A106" s="128">
        <v>4224</v>
      </c>
      <c r="B106" s="129" t="s">
        <v>173</v>
      </c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6"/>
      <c r="AB106" s="116"/>
      <c r="AC106" s="116"/>
      <c r="AD106" s="116"/>
      <c r="AE106" s="116"/>
      <c r="AF106" s="116"/>
      <c r="AG106" s="116"/>
      <c r="AH106" s="116"/>
      <c r="AI106" s="116"/>
    </row>
    <row r="107" spans="1:35" s="3" customFormat="1" x14ac:dyDescent="0.2">
      <c r="A107" s="128">
        <v>4225</v>
      </c>
      <c r="B107" s="129" t="s">
        <v>356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6"/>
      <c r="AB107" s="116"/>
      <c r="AC107" s="116"/>
      <c r="AD107" s="116"/>
      <c r="AE107" s="116"/>
      <c r="AF107" s="116"/>
      <c r="AG107" s="116"/>
      <c r="AH107" s="116"/>
      <c r="AI107" s="116"/>
    </row>
    <row r="108" spans="1:35" s="3" customFormat="1" x14ac:dyDescent="0.2">
      <c r="A108" s="128">
        <v>4226</v>
      </c>
      <c r="B108" s="129" t="s">
        <v>177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6"/>
      <c r="AB108" s="116"/>
      <c r="AC108" s="116"/>
      <c r="AD108" s="116"/>
      <c r="AE108" s="116"/>
      <c r="AF108" s="116"/>
      <c r="AG108" s="116"/>
      <c r="AH108" s="116"/>
      <c r="AI108" s="116"/>
    </row>
    <row r="109" spans="1:35" s="3" customFormat="1" x14ac:dyDescent="0.2">
      <c r="A109" s="128">
        <v>4227</v>
      </c>
      <c r="B109" s="130" t="s">
        <v>48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6"/>
      <c r="AB109" s="116"/>
      <c r="AC109" s="116"/>
      <c r="AD109" s="116"/>
      <c r="AE109" s="116"/>
      <c r="AF109" s="116"/>
      <c r="AG109" s="116"/>
      <c r="AH109" s="116"/>
      <c r="AI109" s="116"/>
    </row>
    <row r="110" spans="1:35" s="3" customFormat="1" x14ac:dyDescent="0.2">
      <c r="A110" s="128">
        <v>4231</v>
      </c>
      <c r="B110" s="129" t="s">
        <v>182</v>
      </c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6"/>
      <c r="AB110" s="116"/>
      <c r="AC110" s="116"/>
      <c r="AD110" s="116"/>
      <c r="AE110" s="116"/>
      <c r="AF110" s="116"/>
      <c r="AG110" s="116"/>
      <c r="AH110" s="116"/>
      <c r="AI110" s="116"/>
    </row>
    <row r="111" spans="1:35" s="3" customFormat="1" x14ac:dyDescent="0.2">
      <c r="A111" s="128">
        <v>4241</v>
      </c>
      <c r="B111" s="129" t="s">
        <v>357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6"/>
      <c r="AB111" s="116"/>
      <c r="AC111" s="116"/>
      <c r="AD111" s="116"/>
      <c r="AE111" s="116"/>
      <c r="AF111" s="116"/>
      <c r="AG111" s="116"/>
      <c r="AH111" s="116"/>
      <c r="AI111" s="116"/>
    </row>
    <row r="112" spans="1:35" s="52" customFormat="1" ht="24" x14ac:dyDescent="0.2">
      <c r="A112" s="132" t="s">
        <v>210</v>
      </c>
      <c r="B112" s="133" t="s">
        <v>359</v>
      </c>
      <c r="C112" s="125">
        <v>0</v>
      </c>
      <c r="D112" s="125">
        <v>0</v>
      </c>
      <c r="E112" s="125">
        <v>0</v>
      </c>
      <c r="F112" s="125">
        <v>0</v>
      </c>
      <c r="G112" s="125">
        <v>0</v>
      </c>
      <c r="H112" s="125">
        <v>0</v>
      </c>
      <c r="I112" s="125">
        <v>0</v>
      </c>
      <c r="J112" s="125">
        <v>0</v>
      </c>
      <c r="K112" s="125">
        <v>0</v>
      </c>
      <c r="L112" s="125">
        <v>0</v>
      </c>
      <c r="M112" s="125">
        <v>0</v>
      </c>
      <c r="N112" s="125">
        <v>0</v>
      </c>
      <c r="O112" s="125">
        <v>0</v>
      </c>
      <c r="P112" s="125">
        <v>0</v>
      </c>
      <c r="Q112" s="125">
        <v>0</v>
      </c>
      <c r="R112" s="125">
        <v>0</v>
      </c>
      <c r="S112" s="125">
        <v>0</v>
      </c>
      <c r="T112" s="125">
        <v>0</v>
      </c>
      <c r="U112" s="125">
        <v>0</v>
      </c>
      <c r="V112" s="125">
        <v>0</v>
      </c>
      <c r="W112" s="125">
        <v>0</v>
      </c>
      <c r="X112" s="125">
        <v>0</v>
      </c>
      <c r="Y112" s="125">
        <v>0</v>
      </c>
      <c r="Z112" s="125">
        <v>0</v>
      </c>
      <c r="AA112" s="126"/>
      <c r="AB112" s="126"/>
      <c r="AC112" s="126"/>
      <c r="AD112" s="126"/>
      <c r="AE112" s="126"/>
      <c r="AF112" s="126"/>
      <c r="AG112" s="126"/>
      <c r="AH112" s="126"/>
      <c r="AI112" s="126"/>
    </row>
    <row r="113" spans="1:35" s="3" customFormat="1" ht="24" x14ac:dyDescent="0.2">
      <c r="A113" s="128">
        <v>4511</v>
      </c>
      <c r="B113" s="129" t="s">
        <v>49</v>
      </c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6"/>
      <c r="AB113" s="116"/>
      <c r="AC113" s="116"/>
      <c r="AD113" s="116"/>
      <c r="AE113" s="116"/>
      <c r="AF113" s="116"/>
      <c r="AG113" s="116"/>
      <c r="AH113" s="116"/>
      <c r="AI113" s="116"/>
    </row>
    <row r="114" spans="1:35" s="3" customFormat="1" ht="38.25" x14ac:dyDescent="0.2">
      <c r="A114" s="119" t="s">
        <v>38</v>
      </c>
      <c r="B114" s="131" t="s">
        <v>361</v>
      </c>
      <c r="C114" s="121">
        <v>25200</v>
      </c>
      <c r="D114" s="121">
        <v>0</v>
      </c>
      <c r="E114" s="121">
        <v>25200</v>
      </c>
      <c r="F114" s="121">
        <v>0</v>
      </c>
      <c r="G114" s="121">
        <v>0</v>
      </c>
      <c r="H114" s="121">
        <v>0</v>
      </c>
      <c r="I114" s="121">
        <v>0</v>
      </c>
      <c r="J114" s="121">
        <v>0</v>
      </c>
      <c r="K114" s="121">
        <v>25200</v>
      </c>
      <c r="L114" s="121">
        <v>0</v>
      </c>
      <c r="M114" s="121">
        <v>25200</v>
      </c>
      <c r="N114" s="121">
        <v>0</v>
      </c>
      <c r="O114" s="121">
        <v>0</v>
      </c>
      <c r="P114" s="121">
        <v>0</v>
      </c>
      <c r="Q114" s="121">
        <v>0</v>
      </c>
      <c r="R114" s="121">
        <v>0</v>
      </c>
      <c r="S114" s="121">
        <v>25200</v>
      </c>
      <c r="T114" s="121">
        <v>0</v>
      </c>
      <c r="U114" s="121">
        <v>25200</v>
      </c>
      <c r="V114" s="121">
        <v>0</v>
      </c>
      <c r="W114" s="121">
        <v>0</v>
      </c>
      <c r="X114" s="121">
        <v>0</v>
      </c>
      <c r="Y114" s="121">
        <v>0</v>
      </c>
      <c r="Z114" s="121">
        <v>0</v>
      </c>
      <c r="AA114" s="116"/>
      <c r="AB114" s="116"/>
      <c r="AC114" s="116"/>
      <c r="AD114" s="116"/>
      <c r="AE114" s="116"/>
      <c r="AF114" s="116"/>
      <c r="AG114" s="116"/>
      <c r="AH114" s="116"/>
      <c r="AI114" s="116"/>
    </row>
    <row r="115" spans="1:35" s="3" customFormat="1" x14ac:dyDescent="0.2">
      <c r="A115" s="111">
        <v>3</v>
      </c>
      <c r="B115" s="122" t="s">
        <v>349</v>
      </c>
      <c r="C115" s="115">
        <v>25200</v>
      </c>
      <c r="D115" s="115">
        <v>0</v>
      </c>
      <c r="E115" s="115">
        <v>25200</v>
      </c>
      <c r="F115" s="115">
        <v>0</v>
      </c>
      <c r="G115" s="115">
        <v>0</v>
      </c>
      <c r="H115" s="115">
        <v>0</v>
      </c>
      <c r="I115" s="115">
        <v>0</v>
      </c>
      <c r="J115" s="115">
        <v>0</v>
      </c>
      <c r="K115" s="115">
        <v>25200</v>
      </c>
      <c r="L115" s="115">
        <v>0</v>
      </c>
      <c r="M115" s="115">
        <v>25200</v>
      </c>
      <c r="N115" s="115">
        <v>0</v>
      </c>
      <c r="O115" s="115">
        <v>0</v>
      </c>
      <c r="P115" s="115">
        <v>0</v>
      </c>
      <c r="Q115" s="115">
        <v>0</v>
      </c>
      <c r="R115" s="115">
        <v>0</v>
      </c>
      <c r="S115" s="115">
        <v>25200</v>
      </c>
      <c r="T115" s="115">
        <v>0</v>
      </c>
      <c r="U115" s="115">
        <v>25200</v>
      </c>
      <c r="V115" s="115">
        <v>0</v>
      </c>
      <c r="W115" s="115">
        <v>0</v>
      </c>
      <c r="X115" s="115">
        <v>0</v>
      </c>
      <c r="Y115" s="115">
        <v>0</v>
      </c>
      <c r="Z115" s="115">
        <v>0</v>
      </c>
      <c r="AA115" s="116"/>
      <c r="AB115" s="116"/>
      <c r="AC115" s="116"/>
      <c r="AD115" s="116"/>
      <c r="AE115" s="116"/>
      <c r="AF115" s="116"/>
      <c r="AG115" s="116"/>
      <c r="AH115" s="116"/>
      <c r="AI115" s="116"/>
    </row>
    <row r="116" spans="1:35" s="52" customFormat="1" x14ac:dyDescent="0.2">
      <c r="A116" s="123">
        <v>31</v>
      </c>
      <c r="B116" s="124" t="s">
        <v>21</v>
      </c>
      <c r="C116" s="125">
        <v>8750</v>
      </c>
      <c r="D116" s="125">
        <v>0</v>
      </c>
      <c r="E116" s="125">
        <v>8750</v>
      </c>
      <c r="F116" s="125">
        <v>0</v>
      </c>
      <c r="G116" s="125">
        <v>0</v>
      </c>
      <c r="H116" s="125">
        <v>0</v>
      </c>
      <c r="I116" s="125">
        <v>0</v>
      </c>
      <c r="J116" s="125">
        <v>0</v>
      </c>
      <c r="K116" s="125">
        <v>8750</v>
      </c>
      <c r="L116" s="125">
        <v>0</v>
      </c>
      <c r="M116" s="125">
        <v>8750</v>
      </c>
      <c r="N116" s="125">
        <v>0</v>
      </c>
      <c r="O116" s="125">
        <v>0</v>
      </c>
      <c r="P116" s="125">
        <v>0</v>
      </c>
      <c r="Q116" s="125">
        <v>0</v>
      </c>
      <c r="R116" s="125">
        <v>0</v>
      </c>
      <c r="S116" s="125">
        <v>8750</v>
      </c>
      <c r="T116" s="125">
        <v>0</v>
      </c>
      <c r="U116" s="125">
        <v>8750</v>
      </c>
      <c r="V116" s="125">
        <v>0</v>
      </c>
      <c r="W116" s="125">
        <v>0</v>
      </c>
      <c r="X116" s="125">
        <v>0</v>
      </c>
      <c r="Y116" s="125">
        <v>0</v>
      </c>
      <c r="Z116" s="125">
        <v>0</v>
      </c>
      <c r="AA116" s="126"/>
      <c r="AB116" s="126"/>
      <c r="AC116" s="126"/>
      <c r="AD116" s="126"/>
      <c r="AE116" s="126"/>
      <c r="AF116" s="126"/>
      <c r="AG116" s="126"/>
      <c r="AH116" s="126"/>
      <c r="AI116" s="126"/>
    </row>
    <row r="117" spans="1:35" x14ac:dyDescent="0.2">
      <c r="A117" s="127">
        <v>3111</v>
      </c>
      <c r="B117" s="112" t="s">
        <v>350</v>
      </c>
      <c r="C117" s="113">
        <v>7500</v>
      </c>
      <c r="D117" s="113"/>
      <c r="E117" s="113">
        <v>7500</v>
      </c>
      <c r="F117" s="113"/>
      <c r="G117" s="113"/>
      <c r="H117" s="113"/>
      <c r="I117" s="113"/>
      <c r="J117" s="113"/>
      <c r="K117" s="113">
        <v>7500</v>
      </c>
      <c r="L117" s="113"/>
      <c r="M117" s="113">
        <v>7500</v>
      </c>
      <c r="N117" s="113"/>
      <c r="O117" s="113"/>
      <c r="P117" s="113"/>
      <c r="Q117" s="113"/>
      <c r="R117" s="113"/>
      <c r="S117" s="113">
        <v>7500</v>
      </c>
      <c r="T117" s="113"/>
      <c r="U117" s="113">
        <v>7500</v>
      </c>
      <c r="V117" s="113"/>
      <c r="W117" s="113"/>
      <c r="X117" s="113"/>
      <c r="Y117" s="113"/>
      <c r="Z117" s="113"/>
      <c r="AA117" s="114"/>
      <c r="AB117" s="114"/>
      <c r="AC117" s="114"/>
      <c r="AD117" s="114"/>
      <c r="AE117" s="114"/>
      <c r="AF117" s="114"/>
      <c r="AG117" s="114"/>
      <c r="AH117" s="114"/>
      <c r="AI117" s="114"/>
    </row>
    <row r="118" spans="1:35" x14ac:dyDescent="0.2">
      <c r="A118" s="127">
        <v>3113</v>
      </c>
      <c r="B118" s="112" t="s">
        <v>57</v>
      </c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4"/>
      <c r="AB118" s="114"/>
      <c r="AC118" s="114"/>
      <c r="AD118" s="114"/>
      <c r="AE118" s="114"/>
      <c r="AF118" s="114"/>
      <c r="AG118" s="114"/>
      <c r="AH118" s="114"/>
      <c r="AI118" s="114"/>
    </row>
    <row r="119" spans="1:35" x14ac:dyDescent="0.2">
      <c r="A119" s="127">
        <v>3114</v>
      </c>
      <c r="B119" s="112" t="s">
        <v>59</v>
      </c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4"/>
      <c r="AB119" s="114"/>
      <c r="AC119" s="114"/>
      <c r="AD119" s="114"/>
      <c r="AE119" s="114"/>
      <c r="AF119" s="114"/>
      <c r="AG119" s="114"/>
      <c r="AH119" s="114"/>
      <c r="AI119" s="114"/>
    </row>
    <row r="120" spans="1:35" x14ac:dyDescent="0.2">
      <c r="A120" s="127">
        <v>3121</v>
      </c>
      <c r="B120" s="112" t="s">
        <v>23</v>
      </c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4"/>
      <c r="AB120" s="114"/>
      <c r="AC120" s="114"/>
      <c r="AD120" s="114"/>
      <c r="AE120" s="114"/>
      <c r="AF120" s="114"/>
      <c r="AG120" s="114"/>
      <c r="AH120" s="114"/>
      <c r="AI120" s="114"/>
    </row>
    <row r="121" spans="1:35" x14ac:dyDescent="0.2">
      <c r="A121" s="127">
        <v>3131</v>
      </c>
      <c r="B121" s="112" t="s">
        <v>351</v>
      </c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4"/>
      <c r="AB121" s="114"/>
      <c r="AC121" s="114"/>
      <c r="AD121" s="114"/>
      <c r="AE121" s="114"/>
      <c r="AF121" s="114"/>
      <c r="AG121" s="114"/>
      <c r="AH121" s="114"/>
      <c r="AI121" s="114"/>
    </row>
    <row r="122" spans="1:35" ht="25.5" x14ac:dyDescent="0.2">
      <c r="A122" s="127">
        <v>3132</v>
      </c>
      <c r="B122" s="112" t="s">
        <v>44</v>
      </c>
      <c r="C122" s="113">
        <v>1250</v>
      </c>
      <c r="D122" s="113"/>
      <c r="E122" s="113">
        <v>1250</v>
      </c>
      <c r="F122" s="113"/>
      <c r="G122" s="113"/>
      <c r="H122" s="113"/>
      <c r="I122" s="113"/>
      <c r="J122" s="113"/>
      <c r="K122" s="113">
        <v>1250</v>
      </c>
      <c r="L122" s="113"/>
      <c r="M122" s="113">
        <v>1250</v>
      </c>
      <c r="N122" s="113"/>
      <c r="O122" s="113"/>
      <c r="P122" s="113"/>
      <c r="Q122" s="113"/>
      <c r="R122" s="113"/>
      <c r="S122" s="113">
        <v>1250</v>
      </c>
      <c r="T122" s="113"/>
      <c r="U122" s="113">
        <v>1250</v>
      </c>
      <c r="V122" s="113"/>
      <c r="W122" s="113"/>
      <c r="X122" s="113"/>
      <c r="Y122" s="113"/>
      <c r="Z122" s="113"/>
      <c r="AA122" s="114"/>
      <c r="AB122" s="114"/>
      <c r="AC122" s="114"/>
      <c r="AD122" s="114"/>
      <c r="AE122" s="114"/>
      <c r="AF122" s="114"/>
      <c r="AG122" s="114"/>
      <c r="AH122" s="114"/>
      <c r="AI122" s="114"/>
    </row>
    <row r="123" spans="1:35" ht="24" x14ac:dyDescent="0.2">
      <c r="A123" s="128">
        <v>3133</v>
      </c>
      <c r="B123" s="129" t="s">
        <v>45</v>
      </c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4"/>
      <c r="AB123" s="114"/>
      <c r="AC123" s="114"/>
      <c r="AD123" s="114"/>
      <c r="AE123" s="114"/>
      <c r="AF123" s="114"/>
      <c r="AG123" s="114"/>
      <c r="AH123" s="114"/>
      <c r="AI123" s="114"/>
    </row>
    <row r="124" spans="1:35" s="52" customFormat="1" x14ac:dyDescent="0.2">
      <c r="A124" s="123">
        <v>32</v>
      </c>
      <c r="B124" s="124" t="s">
        <v>25</v>
      </c>
      <c r="C124" s="125">
        <v>13300</v>
      </c>
      <c r="D124" s="125">
        <v>0</v>
      </c>
      <c r="E124" s="125">
        <v>13300</v>
      </c>
      <c r="F124" s="125">
        <v>0</v>
      </c>
      <c r="G124" s="125">
        <v>0</v>
      </c>
      <c r="H124" s="125">
        <v>0</v>
      </c>
      <c r="I124" s="125">
        <v>0</v>
      </c>
      <c r="J124" s="125">
        <v>0</v>
      </c>
      <c r="K124" s="125">
        <v>13300</v>
      </c>
      <c r="L124" s="125">
        <v>0</v>
      </c>
      <c r="M124" s="125">
        <v>13300</v>
      </c>
      <c r="N124" s="125">
        <v>0</v>
      </c>
      <c r="O124" s="125">
        <v>0</v>
      </c>
      <c r="P124" s="125">
        <v>0</v>
      </c>
      <c r="Q124" s="125">
        <v>0</v>
      </c>
      <c r="R124" s="125">
        <v>0</v>
      </c>
      <c r="S124" s="125">
        <v>13300</v>
      </c>
      <c r="T124" s="125">
        <v>0</v>
      </c>
      <c r="U124" s="125">
        <v>13300</v>
      </c>
      <c r="V124" s="125">
        <v>0</v>
      </c>
      <c r="W124" s="125">
        <v>0</v>
      </c>
      <c r="X124" s="125">
        <v>0</v>
      </c>
      <c r="Y124" s="125">
        <v>0</v>
      </c>
      <c r="Z124" s="125">
        <v>0</v>
      </c>
      <c r="AA124" s="126"/>
      <c r="AB124" s="126"/>
      <c r="AC124" s="126"/>
      <c r="AD124" s="126"/>
      <c r="AE124" s="126"/>
      <c r="AF124" s="126"/>
      <c r="AG124" s="126"/>
      <c r="AH124" s="126"/>
      <c r="AI124" s="126"/>
    </row>
    <row r="125" spans="1:35" s="3" customFormat="1" x14ac:dyDescent="0.2">
      <c r="A125" s="128">
        <v>3211</v>
      </c>
      <c r="B125" s="129" t="s">
        <v>66</v>
      </c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6"/>
      <c r="AB125" s="116"/>
      <c r="AC125" s="116"/>
      <c r="AD125" s="116"/>
      <c r="AE125" s="116"/>
      <c r="AF125" s="116"/>
      <c r="AG125" s="116"/>
      <c r="AH125" s="116"/>
      <c r="AI125" s="116"/>
    </row>
    <row r="126" spans="1:35" s="3" customFormat="1" ht="24" x14ac:dyDescent="0.2">
      <c r="A126" s="128">
        <v>3212</v>
      </c>
      <c r="B126" s="129" t="s">
        <v>68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6"/>
      <c r="AB126" s="116"/>
      <c r="AC126" s="116"/>
      <c r="AD126" s="116"/>
      <c r="AE126" s="116"/>
      <c r="AF126" s="116"/>
      <c r="AG126" s="116"/>
      <c r="AH126" s="116"/>
      <c r="AI126" s="116"/>
    </row>
    <row r="127" spans="1:35" s="3" customFormat="1" x14ac:dyDescent="0.2">
      <c r="A127" s="128">
        <v>3213</v>
      </c>
      <c r="B127" s="129" t="s">
        <v>70</v>
      </c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6"/>
      <c r="AB127" s="116"/>
      <c r="AC127" s="116"/>
      <c r="AD127" s="116"/>
      <c r="AE127" s="116"/>
      <c r="AF127" s="116"/>
      <c r="AG127" s="116"/>
      <c r="AH127" s="116"/>
      <c r="AI127" s="116"/>
    </row>
    <row r="128" spans="1:35" s="3" customFormat="1" x14ac:dyDescent="0.2">
      <c r="A128" s="128">
        <v>3214</v>
      </c>
      <c r="B128" s="129" t="s">
        <v>72</v>
      </c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6"/>
      <c r="AB128" s="116"/>
      <c r="AC128" s="116"/>
      <c r="AD128" s="116"/>
      <c r="AE128" s="116"/>
      <c r="AF128" s="116"/>
      <c r="AG128" s="116"/>
      <c r="AH128" s="116"/>
      <c r="AI128" s="116"/>
    </row>
    <row r="129" spans="1:35" s="3" customFormat="1" ht="24" x14ac:dyDescent="0.2">
      <c r="A129" s="128">
        <v>3221</v>
      </c>
      <c r="B129" s="129" t="s">
        <v>46</v>
      </c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6"/>
      <c r="AB129" s="116"/>
      <c r="AC129" s="116"/>
      <c r="AD129" s="116"/>
      <c r="AE129" s="116"/>
      <c r="AF129" s="116"/>
      <c r="AG129" s="116"/>
      <c r="AH129" s="116"/>
      <c r="AI129" s="116"/>
    </row>
    <row r="130" spans="1:35" s="3" customFormat="1" x14ac:dyDescent="0.2">
      <c r="A130" s="128">
        <v>3222</v>
      </c>
      <c r="B130" s="129" t="s">
        <v>47</v>
      </c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6"/>
      <c r="AB130" s="116"/>
      <c r="AC130" s="116"/>
      <c r="AD130" s="116"/>
      <c r="AE130" s="116"/>
      <c r="AF130" s="116"/>
      <c r="AG130" s="116"/>
      <c r="AH130" s="116"/>
      <c r="AI130" s="116"/>
    </row>
    <row r="131" spans="1:35" s="3" customFormat="1" x14ac:dyDescent="0.2">
      <c r="A131" s="128">
        <v>3223</v>
      </c>
      <c r="B131" s="129" t="s">
        <v>77</v>
      </c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6"/>
      <c r="AB131" s="116"/>
      <c r="AC131" s="116"/>
      <c r="AD131" s="116"/>
      <c r="AE131" s="116"/>
      <c r="AF131" s="116"/>
      <c r="AG131" s="116"/>
      <c r="AH131" s="116"/>
      <c r="AI131" s="116"/>
    </row>
    <row r="132" spans="1:35" s="3" customFormat="1" ht="24" x14ac:dyDescent="0.2">
      <c r="A132" s="128">
        <v>3224</v>
      </c>
      <c r="B132" s="129" t="s">
        <v>79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6"/>
      <c r="AB132" s="116"/>
      <c r="AC132" s="116"/>
      <c r="AD132" s="116"/>
      <c r="AE132" s="116"/>
      <c r="AF132" s="116"/>
      <c r="AG132" s="116"/>
      <c r="AH132" s="116"/>
      <c r="AI132" s="116"/>
    </row>
    <row r="133" spans="1:35" x14ac:dyDescent="0.2">
      <c r="A133" s="128">
        <v>3225</v>
      </c>
      <c r="B133" s="129" t="s">
        <v>81</v>
      </c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4"/>
      <c r="AB133" s="114"/>
      <c r="AC133" s="114"/>
      <c r="AD133" s="114"/>
      <c r="AE133" s="114"/>
      <c r="AF133" s="114"/>
      <c r="AG133" s="114"/>
      <c r="AH133" s="114"/>
      <c r="AI133" s="114"/>
    </row>
    <row r="134" spans="1:35" x14ac:dyDescent="0.2">
      <c r="A134" s="128">
        <v>3226</v>
      </c>
      <c r="B134" s="129" t="s">
        <v>352</v>
      </c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4"/>
      <c r="AB134" s="114"/>
      <c r="AC134" s="114"/>
      <c r="AD134" s="114"/>
      <c r="AE134" s="114"/>
      <c r="AF134" s="114"/>
      <c r="AG134" s="114"/>
      <c r="AH134" s="114"/>
      <c r="AI134" s="114"/>
    </row>
    <row r="135" spans="1:35" x14ac:dyDescent="0.2">
      <c r="A135" s="128">
        <v>3227</v>
      </c>
      <c r="B135" s="129" t="s">
        <v>83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4"/>
      <c r="AB135" s="114"/>
      <c r="AC135" s="114"/>
      <c r="AD135" s="114"/>
      <c r="AE135" s="114"/>
      <c r="AF135" s="114"/>
      <c r="AG135" s="114"/>
      <c r="AH135" s="114"/>
      <c r="AI135" s="114"/>
    </row>
    <row r="136" spans="1:35" s="3" customFormat="1" x14ac:dyDescent="0.2">
      <c r="A136" s="128">
        <v>3231</v>
      </c>
      <c r="B136" s="129" t="s">
        <v>86</v>
      </c>
      <c r="C136" s="113">
        <v>3300</v>
      </c>
      <c r="D136" s="115"/>
      <c r="E136" s="113">
        <v>3300</v>
      </c>
      <c r="F136" s="115"/>
      <c r="G136" s="115"/>
      <c r="H136" s="115"/>
      <c r="I136" s="115"/>
      <c r="J136" s="115"/>
      <c r="K136" s="113">
        <v>3300</v>
      </c>
      <c r="L136" s="115"/>
      <c r="M136" s="113">
        <v>3300</v>
      </c>
      <c r="N136" s="115"/>
      <c r="O136" s="115"/>
      <c r="P136" s="115"/>
      <c r="Q136" s="115"/>
      <c r="R136" s="115"/>
      <c r="S136" s="113">
        <v>3300</v>
      </c>
      <c r="T136" s="115"/>
      <c r="U136" s="113">
        <v>3300</v>
      </c>
      <c r="V136" s="115"/>
      <c r="W136" s="115"/>
      <c r="X136" s="115"/>
      <c r="Y136" s="115"/>
      <c r="Z136" s="115"/>
      <c r="AA136" s="116"/>
      <c r="AB136" s="116"/>
      <c r="AC136" s="116"/>
      <c r="AD136" s="116"/>
      <c r="AE136" s="116"/>
      <c r="AF136" s="116"/>
      <c r="AG136" s="116"/>
      <c r="AH136" s="116"/>
      <c r="AI136" s="116"/>
    </row>
    <row r="137" spans="1:35" s="3" customFormat="1" ht="24" x14ac:dyDescent="0.2">
      <c r="A137" s="128">
        <v>3232</v>
      </c>
      <c r="B137" s="129" t="s">
        <v>50</v>
      </c>
      <c r="C137" s="113"/>
      <c r="D137" s="115"/>
      <c r="E137" s="113"/>
      <c r="F137" s="115"/>
      <c r="G137" s="115"/>
      <c r="H137" s="115"/>
      <c r="I137" s="115"/>
      <c r="J137" s="115"/>
      <c r="K137" s="113"/>
      <c r="L137" s="115"/>
      <c r="M137" s="113"/>
      <c r="N137" s="115"/>
      <c r="O137" s="115"/>
      <c r="P137" s="115"/>
      <c r="Q137" s="115"/>
      <c r="R137" s="115"/>
      <c r="S137" s="113"/>
      <c r="T137" s="115"/>
      <c r="U137" s="113"/>
      <c r="V137" s="115"/>
      <c r="W137" s="115"/>
      <c r="X137" s="115"/>
      <c r="Y137" s="115"/>
      <c r="Z137" s="115"/>
      <c r="AA137" s="116"/>
      <c r="AB137" s="116"/>
      <c r="AC137" s="116"/>
      <c r="AD137" s="116"/>
      <c r="AE137" s="116"/>
      <c r="AF137" s="116"/>
      <c r="AG137" s="116"/>
      <c r="AH137" s="116"/>
      <c r="AI137" s="116"/>
    </row>
    <row r="138" spans="1:35" s="3" customFormat="1" x14ac:dyDescent="0.2">
      <c r="A138" s="128">
        <v>3233</v>
      </c>
      <c r="B138" s="129" t="s">
        <v>89</v>
      </c>
      <c r="C138" s="113"/>
      <c r="D138" s="115"/>
      <c r="E138" s="113"/>
      <c r="F138" s="115"/>
      <c r="G138" s="115"/>
      <c r="H138" s="115"/>
      <c r="I138" s="115"/>
      <c r="J138" s="115"/>
      <c r="K138" s="113"/>
      <c r="L138" s="115"/>
      <c r="M138" s="113"/>
      <c r="N138" s="115"/>
      <c r="O138" s="115"/>
      <c r="P138" s="115"/>
      <c r="Q138" s="115"/>
      <c r="R138" s="115"/>
      <c r="S138" s="113"/>
      <c r="T138" s="115"/>
      <c r="U138" s="113"/>
      <c r="V138" s="115"/>
      <c r="W138" s="115"/>
      <c r="X138" s="115"/>
      <c r="Y138" s="115"/>
      <c r="Z138" s="115"/>
      <c r="AA138" s="116"/>
      <c r="AB138" s="116"/>
      <c r="AC138" s="116"/>
      <c r="AD138" s="116"/>
      <c r="AE138" s="116"/>
      <c r="AF138" s="116"/>
      <c r="AG138" s="116"/>
      <c r="AH138" s="116"/>
      <c r="AI138" s="116"/>
    </row>
    <row r="139" spans="1:35" s="3" customFormat="1" x14ac:dyDescent="0.2">
      <c r="A139" s="128">
        <v>3234</v>
      </c>
      <c r="B139" s="129" t="s">
        <v>91</v>
      </c>
      <c r="C139" s="113"/>
      <c r="D139" s="115"/>
      <c r="E139" s="113"/>
      <c r="F139" s="115"/>
      <c r="G139" s="115"/>
      <c r="H139" s="115"/>
      <c r="I139" s="115"/>
      <c r="J139" s="115"/>
      <c r="K139" s="113"/>
      <c r="L139" s="115"/>
      <c r="M139" s="113"/>
      <c r="N139" s="115"/>
      <c r="O139" s="115"/>
      <c r="P139" s="115"/>
      <c r="Q139" s="115"/>
      <c r="R139" s="115"/>
      <c r="S139" s="113"/>
      <c r="T139" s="115"/>
      <c r="U139" s="113"/>
      <c r="V139" s="115"/>
      <c r="W139" s="115"/>
      <c r="X139" s="115"/>
      <c r="Y139" s="115"/>
      <c r="Z139" s="115"/>
      <c r="AA139" s="116"/>
      <c r="AB139" s="116"/>
      <c r="AC139" s="116"/>
      <c r="AD139" s="116"/>
      <c r="AE139" s="116"/>
      <c r="AF139" s="116"/>
      <c r="AG139" s="116"/>
      <c r="AH139" s="116"/>
      <c r="AI139" s="116"/>
    </row>
    <row r="140" spans="1:35" s="3" customFormat="1" x14ac:dyDescent="0.2">
      <c r="A140" s="128">
        <v>3235</v>
      </c>
      <c r="B140" s="129" t="s">
        <v>93</v>
      </c>
      <c r="C140" s="113"/>
      <c r="D140" s="115"/>
      <c r="E140" s="113"/>
      <c r="F140" s="115"/>
      <c r="G140" s="115"/>
      <c r="H140" s="115"/>
      <c r="I140" s="115"/>
      <c r="J140" s="115"/>
      <c r="K140" s="113"/>
      <c r="L140" s="115"/>
      <c r="M140" s="113"/>
      <c r="N140" s="115"/>
      <c r="O140" s="115"/>
      <c r="P140" s="115"/>
      <c r="Q140" s="115"/>
      <c r="R140" s="115"/>
      <c r="S140" s="113"/>
      <c r="T140" s="115"/>
      <c r="U140" s="113"/>
      <c r="V140" s="115"/>
      <c r="W140" s="115"/>
      <c r="X140" s="115"/>
      <c r="Y140" s="115"/>
      <c r="Z140" s="115"/>
      <c r="AA140" s="116"/>
      <c r="AB140" s="116"/>
      <c r="AC140" s="116"/>
      <c r="AD140" s="116"/>
      <c r="AE140" s="116"/>
      <c r="AF140" s="116"/>
      <c r="AG140" s="116"/>
      <c r="AH140" s="116"/>
      <c r="AI140" s="116"/>
    </row>
    <row r="141" spans="1:35" s="3" customFormat="1" x14ac:dyDescent="0.2">
      <c r="A141" s="128">
        <v>3236</v>
      </c>
      <c r="B141" s="129" t="s">
        <v>95</v>
      </c>
      <c r="C141" s="113"/>
      <c r="D141" s="115"/>
      <c r="E141" s="113"/>
      <c r="F141" s="115"/>
      <c r="G141" s="115"/>
      <c r="H141" s="115"/>
      <c r="I141" s="115"/>
      <c r="J141" s="115"/>
      <c r="K141" s="113"/>
      <c r="L141" s="115"/>
      <c r="M141" s="113"/>
      <c r="N141" s="115"/>
      <c r="O141" s="115"/>
      <c r="P141" s="115"/>
      <c r="Q141" s="115"/>
      <c r="R141" s="115"/>
      <c r="S141" s="113"/>
      <c r="T141" s="115"/>
      <c r="U141" s="113"/>
      <c r="V141" s="115"/>
      <c r="W141" s="115"/>
      <c r="X141" s="115"/>
      <c r="Y141" s="115"/>
      <c r="Z141" s="115"/>
      <c r="AA141" s="116"/>
      <c r="AB141" s="116"/>
      <c r="AC141" s="116"/>
      <c r="AD141" s="116"/>
      <c r="AE141" s="116"/>
      <c r="AF141" s="116"/>
      <c r="AG141" s="116"/>
      <c r="AH141" s="116"/>
      <c r="AI141" s="116"/>
    </row>
    <row r="142" spans="1:35" s="3" customFormat="1" x14ac:dyDescent="0.2">
      <c r="A142" s="128">
        <v>3237</v>
      </c>
      <c r="B142" s="129" t="s">
        <v>97</v>
      </c>
      <c r="C142" s="113"/>
      <c r="D142" s="115"/>
      <c r="E142" s="113"/>
      <c r="F142" s="115"/>
      <c r="G142" s="115"/>
      <c r="H142" s="115"/>
      <c r="I142" s="115"/>
      <c r="J142" s="115"/>
      <c r="K142" s="113"/>
      <c r="L142" s="115"/>
      <c r="M142" s="113"/>
      <c r="N142" s="115"/>
      <c r="O142" s="115"/>
      <c r="P142" s="115"/>
      <c r="Q142" s="115"/>
      <c r="R142" s="115"/>
      <c r="S142" s="113"/>
      <c r="T142" s="115"/>
      <c r="U142" s="113"/>
      <c r="V142" s="115"/>
      <c r="W142" s="115"/>
      <c r="X142" s="115"/>
      <c r="Y142" s="115"/>
      <c r="Z142" s="115"/>
      <c r="AA142" s="116"/>
      <c r="AB142" s="116"/>
      <c r="AC142" s="116"/>
      <c r="AD142" s="116"/>
      <c r="AE142" s="116"/>
      <c r="AF142" s="116"/>
      <c r="AG142" s="116"/>
      <c r="AH142" s="116"/>
      <c r="AI142" s="116"/>
    </row>
    <row r="143" spans="1:35" s="3" customFormat="1" x14ac:dyDescent="0.2">
      <c r="A143" s="128">
        <v>3238</v>
      </c>
      <c r="B143" s="129" t="s">
        <v>99</v>
      </c>
      <c r="C143" s="113">
        <v>10000</v>
      </c>
      <c r="D143" s="115"/>
      <c r="E143" s="113">
        <v>10000</v>
      </c>
      <c r="F143" s="115"/>
      <c r="G143" s="115"/>
      <c r="H143" s="115"/>
      <c r="I143" s="115"/>
      <c r="J143" s="115"/>
      <c r="K143" s="113">
        <v>10000</v>
      </c>
      <c r="L143" s="115"/>
      <c r="M143" s="113">
        <v>10000</v>
      </c>
      <c r="N143" s="115"/>
      <c r="O143" s="115"/>
      <c r="P143" s="115"/>
      <c r="Q143" s="115"/>
      <c r="R143" s="115"/>
      <c r="S143" s="113">
        <v>10000</v>
      </c>
      <c r="T143" s="115"/>
      <c r="U143" s="113">
        <v>10000</v>
      </c>
      <c r="V143" s="115"/>
      <c r="W143" s="115"/>
      <c r="X143" s="115"/>
      <c r="Y143" s="115"/>
      <c r="Z143" s="115"/>
      <c r="AA143" s="116"/>
      <c r="AB143" s="116"/>
      <c r="AC143" s="116"/>
      <c r="AD143" s="116"/>
      <c r="AE143" s="116"/>
      <c r="AF143" s="116"/>
      <c r="AG143" s="116"/>
      <c r="AH143" s="116"/>
      <c r="AI143" s="116"/>
    </row>
    <row r="144" spans="1:35" x14ac:dyDescent="0.2">
      <c r="A144" s="128">
        <v>3239</v>
      </c>
      <c r="B144" s="129" t="s">
        <v>101</v>
      </c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4"/>
      <c r="AB144" s="114"/>
      <c r="AC144" s="114"/>
      <c r="AD144" s="114"/>
      <c r="AE144" s="114"/>
      <c r="AF144" s="114"/>
      <c r="AG144" s="114"/>
      <c r="AH144" s="114"/>
      <c r="AI144" s="114"/>
    </row>
    <row r="145" spans="1:35" s="3" customFormat="1" ht="24" x14ac:dyDescent="0.2">
      <c r="A145" s="128">
        <v>3241</v>
      </c>
      <c r="B145" s="129" t="s">
        <v>103</v>
      </c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6"/>
      <c r="AB145" s="116"/>
      <c r="AC145" s="116"/>
      <c r="AD145" s="116"/>
      <c r="AE145" s="116"/>
      <c r="AF145" s="116"/>
      <c r="AG145" s="116"/>
      <c r="AH145" s="116"/>
      <c r="AI145" s="116"/>
    </row>
    <row r="146" spans="1:35" s="3" customFormat="1" x14ac:dyDescent="0.2">
      <c r="A146" s="128">
        <v>3291</v>
      </c>
      <c r="B146" s="130" t="s">
        <v>107</v>
      </c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6"/>
      <c r="AB146" s="116"/>
      <c r="AC146" s="116"/>
      <c r="AD146" s="116"/>
      <c r="AE146" s="116"/>
      <c r="AF146" s="116"/>
      <c r="AG146" s="116"/>
      <c r="AH146" s="116"/>
      <c r="AI146" s="116"/>
    </row>
    <row r="147" spans="1:35" s="3" customFormat="1" x14ac:dyDescent="0.2">
      <c r="A147" s="128">
        <v>3292</v>
      </c>
      <c r="B147" s="129" t="s">
        <v>109</v>
      </c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6"/>
      <c r="AB147" s="116"/>
      <c r="AC147" s="116"/>
      <c r="AD147" s="116"/>
      <c r="AE147" s="116"/>
      <c r="AF147" s="116"/>
      <c r="AG147" s="116"/>
      <c r="AH147" s="116"/>
      <c r="AI147" s="116"/>
    </row>
    <row r="148" spans="1:35" s="3" customFormat="1" x14ac:dyDescent="0.2">
      <c r="A148" s="128">
        <v>3293</v>
      </c>
      <c r="B148" s="129" t="s">
        <v>111</v>
      </c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6"/>
      <c r="AB148" s="116"/>
      <c r="AC148" s="116"/>
      <c r="AD148" s="116"/>
      <c r="AE148" s="116"/>
      <c r="AF148" s="116"/>
      <c r="AG148" s="116"/>
      <c r="AH148" s="116"/>
      <c r="AI148" s="116"/>
    </row>
    <row r="149" spans="1:35" s="3" customFormat="1" x14ac:dyDescent="0.2">
      <c r="A149" s="128">
        <v>3294</v>
      </c>
      <c r="B149" s="129" t="s">
        <v>353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6"/>
      <c r="AB149" s="116"/>
      <c r="AC149" s="116"/>
      <c r="AD149" s="116"/>
      <c r="AE149" s="116"/>
      <c r="AF149" s="116"/>
      <c r="AG149" s="116"/>
      <c r="AH149" s="116"/>
      <c r="AI149" s="116"/>
    </row>
    <row r="150" spans="1:35" s="3" customFormat="1" x14ac:dyDescent="0.2">
      <c r="A150" s="128">
        <v>3295</v>
      </c>
      <c r="B150" s="129" t="s">
        <v>115</v>
      </c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6"/>
      <c r="AB150" s="116"/>
      <c r="AC150" s="116"/>
      <c r="AD150" s="116"/>
      <c r="AE150" s="116"/>
      <c r="AF150" s="116"/>
      <c r="AG150" s="116"/>
      <c r="AH150" s="116"/>
      <c r="AI150" s="116"/>
    </row>
    <row r="151" spans="1:35" s="3" customFormat="1" x14ac:dyDescent="0.2">
      <c r="A151" s="128">
        <v>3299</v>
      </c>
      <c r="B151" s="129" t="s">
        <v>354</v>
      </c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6"/>
      <c r="AB151" s="116"/>
      <c r="AC151" s="116"/>
      <c r="AD151" s="116"/>
      <c r="AE151" s="116"/>
      <c r="AF151" s="116"/>
      <c r="AG151" s="116"/>
      <c r="AH151" s="116"/>
      <c r="AI151" s="116"/>
    </row>
    <row r="152" spans="1:35" s="52" customFormat="1" x14ac:dyDescent="0.2">
      <c r="A152" s="123">
        <v>34</v>
      </c>
      <c r="B152" s="124" t="s">
        <v>120</v>
      </c>
      <c r="C152" s="125">
        <v>3150</v>
      </c>
      <c r="D152" s="125"/>
      <c r="E152" s="125">
        <v>3150</v>
      </c>
      <c r="F152" s="125">
        <v>0</v>
      </c>
      <c r="G152" s="125">
        <v>0</v>
      </c>
      <c r="H152" s="125">
        <v>0</v>
      </c>
      <c r="I152" s="125">
        <v>0</v>
      </c>
      <c r="J152" s="125">
        <v>0</v>
      </c>
      <c r="K152" s="125">
        <v>3150</v>
      </c>
      <c r="L152" s="125"/>
      <c r="M152" s="125">
        <v>3150</v>
      </c>
      <c r="N152" s="125">
        <v>0</v>
      </c>
      <c r="O152" s="125">
        <v>0</v>
      </c>
      <c r="P152" s="125">
        <v>0</v>
      </c>
      <c r="Q152" s="125">
        <v>0</v>
      </c>
      <c r="R152" s="125">
        <v>0</v>
      </c>
      <c r="S152" s="125">
        <v>3150</v>
      </c>
      <c r="T152" s="125"/>
      <c r="U152" s="125">
        <v>3150</v>
      </c>
      <c r="V152" s="125">
        <v>0</v>
      </c>
      <c r="W152" s="125">
        <v>0</v>
      </c>
      <c r="X152" s="125">
        <v>0</v>
      </c>
      <c r="Y152" s="125">
        <v>0</v>
      </c>
      <c r="Z152" s="125">
        <v>0</v>
      </c>
      <c r="AA152" s="126"/>
      <c r="AB152" s="126"/>
      <c r="AC152" s="126"/>
      <c r="AD152" s="126"/>
      <c r="AE152" s="126"/>
      <c r="AF152" s="126"/>
      <c r="AG152" s="126"/>
      <c r="AH152" s="126"/>
      <c r="AI152" s="126"/>
    </row>
    <row r="153" spans="1:35" s="3" customFormat="1" x14ac:dyDescent="0.2">
      <c r="A153" s="128">
        <v>3431</v>
      </c>
      <c r="B153" s="130" t="s">
        <v>127</v>
      </c>
      <c r="C153" s="113">
        <v>3150</v>
      </c>
      <c r="D153" s="115"/>
      <c r="E153" s="113">
        <v>3150</v>
      </c>
      <c r="F153" s="115"/>
      <c r="G153" s="115"/>
      <c r="H153" s="115"/>
      <c r="I153" s="115"/>
      <c r="J153" s="115"/>
      <c r="K153" s="113">
        <v>3150</v>
      </c>
      <c r="L153" s="115"/>
      <c r="M153" s="113">
        <v>3150</v>
      </c>
      <c r="N153" s="115"/>
      <c r="O153" s="115"/>
      <c r="P153" s="115"/>
      <c r="Q153" s="115"/>
      <c r="R153" s="115"/>
      <c r="S153" s="113">
        <v>3150</v>
      </c>
      <c r="T153" s="115"/>
      <c r="U153" s="113">
        <v>3150</v>
      </c>
      <c r="V153" s="115"/>
      <c r="W153" s="115"/>
      <c r="X153" s="115"/>
      <c r="Y153" s="115"/>
      <c r="Z153" s="115"/>
      <c r="AA153" s="116"/>
      <c r="AB153" s="116"/>
      <c r="AC153" s="116"/>
      <c r="AD153" s="116"/>
      <c r="AE153" s="116"/>
      <c r="AF153" s="116"/>
      <c r="AG153" s="116"/>
      <c r="AH153" s="116"/>
      <c r="AI153" s="116"/>
    </row>
    <row r="154" spans="1:35" s="3" customFormat="1" ht="24" x14ac:dyDescent="0.2">
      <c r="A154" s="128">
        <v>3432</v>
      </c>
      <c r="B154" s="129" t="s">
        <v>129</v>
      </c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6"/>
      <c r="AB154" s="116"/>
      <c r="AC154" s="116"/>
      <c r="AD154" s="116"/>
      <c r="AE154" s="116"/>
      <c r="AF154" s="116"/>
      <c r="AG154" s="116"/>
      <c r="AH154" s="116"/>
      <c r="AI154" s="116"/>
    </row>
    <row r="155" spans="1:35" s="3" customFormat="1" x14ac:dyDescent="0.2">
      <c r="A155" s="128">
        <v>3433</v>
      </c>
      <c r="B155" s="129" t="s">
        <v>355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6"/>
      <c r="AB155" s="116"/>
      <c r="AC155" s="116"/>
      <c r="AD155" s="116"/>
      <c r="AE155" s="116"/>
      <c r="AF155" s="116"/>
      <c r="AG155" s="116"/>
      <c r="AH155" s="116"/>
      <c r="AI155" s="116"/>
    </row>
    <row r="156" spans="1:35" s="52" customFormat="1" ht="24.75" customHeight="1" x14ac:dyDescent="0.2">
      <c r="A156" s="132" t="s">
        <v>159</v>
      </c>
      <c r="B156" s="133" t="s">
        <v>160</v>
      </c>
      <c r="C156" s="125">
        <v>0</v>
      </c>
      <c r="D156" s="125">
        <v>0</v>
      </c>
      <c r="E156" s="125">
        <v>0</v>
      </c>
      <c r="F156" s="125">
        <v>0</v>
      </c>
      <c r="G156" s="125">
        <v>0</v>
      </c>
      <c r="H156" s="125">
        <v>0</v>
      </c>
      <c r="I156" s="125">
        <v>0</v>
      </c>
      <c r="J156" s="125">
        <v>0</v>
      </c>
      <c r="K156" s="125">
        <v>0</v>
      </c>
      <c r="L156" s="125">
        <v>0</v>
      </c>
      <c r="M156" s="125">
        <v>0</v>
      </c>
      <c r="N156" s="125">
        <v>0</v>
      </c>
      <c r="O156" s="125">
        <v>0</v>
      </c>
      <c r="P156" s="125">
        <v>0</v>
      </c>
      <c r="Q156" s="125">
        <v>0</v>
      </c>
      <c r="R156" s="125">
        <v>0</v>
      </c>
      <c r="S156" s="125">
        <v>0</v>
      </c>
      <c r="T156" s="125">
        <v>0</v>
      </c>
      <c r="U156" s="125">
        <v>0</v>
      </c>
      <c r="V156" s="125">
        <v>0</v>
      </c>
      <c r="W156" s="125">
        <v>0</v>
      </c>
      <c r="X156" s="125">
        <v>0</v>
      </c>
      <c r="Y156" s="125">
        <v>0</v>
      </c>
      <c r="Z156" s="125">
        <v>0</v>
      </c>
      <c r="AA156" s="126"/>
      <c r="AB156" s="126"/>
      <c r="AC156" s="126"/>
      <c r="AD156" s="126"/>
      <c r="AE156" s="126"/>
      <c r="AF156" s="126"/>
      <c r="AG156" s="126"/>
      <c r="AH156" s="126"/>
      <c r="AI156" s="126"/>
    </row>
    <row r="157" spans="1:35" s="3" customFormat="1" x14ac:dyDescent="0.2">
      <c r="A157" s="128">
        <v>4221</v>
      </c>
      <c r="B157" s="129" t="s">
        <v>167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6"/>
      <c r="AB157" s="116"/>
      <c r="AC157" s="116"/>
      <c r="AD157" s="116"/>
      <c r="AE157" s="116"/>
      <c r="AF157" s="116"/>
      <c r="AG157" s="116"/>
      <c r="AH157" s="116"/>
      <c r="AI157" s="116"/>
    </row>
    <row r="158" spans="1:35" s="3" customFormat="1" x14ac:dyDescent="0.2">
      <c r="A158" s="128">
        <v>4222</v>
      </c>
      <c r="B158" s="129" t="s">
        <v>169</v>
      </c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6"/>
      <c r="AB158" s="116"/>
      <c r="AC158" s="116"/>
      <c r="AD158" s="116"/>
      <c r="AE158" s="116"/>
      <c r="AF158" s="116"/>
      <c r="AG158" s="116"/>
      <c r="AH158" s="116"/>
      <c r="AI158" s="116"/>
    </row>
    <row r="159" spans="1:35" s="3" customFormat="1" x14ac:dyDescent="0.2">
      <c r="A159" s="128">
        <v>4223</v>
      </c>
      <c r="B159" s="129" t="s">
        <v>171</v>
      </c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6"/>
      <c r="AB159" s="116"/>
      <c r="AC159" s="116"/>
      <c r="AD159" s="116"/>
      <c r="AE159" s="116"/>
      <c r="AF159" s="116"/>
      <c r="AG159" s="116"/>
      <c r="AH159" s="116"/>
      <c r="AI159" s="116"/>
    </row>
    <row r="160" spans="1:35" s="3" customFormat="1" x14ac:dyDescent="0.2">
      <c r="A160" s="128">
        <v>4224</v>
      </c>
      <c r="B160" s="129" t="s">
        <v>173</v>
      </c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6"/>
      <c r="AB160" s="116"/>
      <c r="AC160" s="116"/>
      <c r="AD160" s="116"/>
      <c r="AE160" s="116"/>
      <c r="AF160" s="116"/>
      <c r="AG160" s="116"/>
      <c r="AH160" s="116"/>
      <c r="AI160" s="116"/>
    </row>
    <row r="161" spans="1:35" s="3" customFormat="1" x14ac:dyDescent="0.2">
      <c r="A161" s="128">
        <v>4225</v>
      </c>
      <c r="B161" s="129" t="s">
        <v>356</v>
      </c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6"/>
      <c r="AB161" s="116"/>
      <c r="AC161" s="116"/>
      <c r="AD161" s="116"/>
      <c r="AE161" s="116"/>
      <c r="AF161" s="116"/>
      <c r="AG161" s="116"/>
      <c r="AH161" s="116"/>
      <c r="AI161" s="116"/>
    </row>
    <row r="162" spans="1:35" s="3" customFormat="1" x14ac:dyDescent="0.2">
      <c r="A162" s="128">
        <v>4226</v>
      </c>
      <c r="B162" s="129" t="s">
        <v>177</v>
      </c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6"/>
      <c r="AB162" s="116"/>
      <c r="AC162" s="116"/>
      <c r="AD162" s="116"/>
      <c r="AE162" s="116"/>
      <c r="AF162" s="116"/>
      <c r="AG162" s="116"/>
      <c r="AH162" s="116"/>
      <c r="AI162" s="116"/>
    </row>
    <row r="163" spans="1:35" s="3" customFormat="1" x14ac:dyDescent="0.2">
      <c r="A163" s="128">
        <v>4227</v>
      </c>
      <c r="B163" s="130" t="s">
        <v>48</v>
      </c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6"/>
      <c r="AB163" s="116"/>
      <c r="AC163" s="116"/>
      <c r="AD163" s="116"/>
      <c r="AE163" s="116"/>
      <c r="AF163" s="116"/>
      <c r="AG163" s="116"/>
      <c r="AH163" s="116"/>
      <c r="AI163" s="116"/>
    </row>
    <row r="164" spans="1:35" s="3" customFormat="1" x14ac:dyDescent="0.2">
      <c r="A164" s="128">
        <v>4231</v>
      </c>
      <c r="B164" s="129" t="s">
        <v>182</v>
      </c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6"/>
      <c r="AB164" s="116"/>
      <c r="AC164" s="116"/>
      <c r="AD164" s="116"/>
      <c r="AE164" s="116"/>
      <c r="AF164" s="116"/>
      <c r="AG164" s="116"/>
      <c r="AH164" s="116"/>
      <c r="AI164" s="116"/>
    </row>
    <row r="165" spans="1:35" s="3" customFormat="1" x14ac:dyDescent="0.2">
      <c r="A165" s="128">
        <v>4241</v>
      </c>
      <c r="B165" s="129" t="s">
        <v>357</v>
      </c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6"/>
      <c r="AB165" s="116"/>
      <c r="AC165" s="116"/>
      <c r="AD165" s="116"/>
      <c r="AE165" s="116"/>
      <c r="AF165" s="116"/>
      <c r="AG165" s="116"/>
      <c r="AH165" s="116"/>
      <c r="AI165" s="116"/>
    </row>
    <row r="166" spans="1:35" s="52" customFormat="1" ht="24" x14ac:dyDescent="0.2">
      <c r="A166" s="132" t="s">
        <v>210</v>
      </c>
      <c r="B166" s="133" t="s">
        <v>359</v>
      </c>
      <c r="C166" s="125">
        <v>0</v>
      </c>
      <c r="D166" s="125">
        <v>0</v>
      </c>
      <c r="E166" s="125">
        <v>0</v>
      </c>
      <c r="F166" s="125">
        <v>0</v>
      </c>
      <c r="G166" s="125">
        <v>0</v>
      </c>
      <c r="H166" s="125">
        <v>0</v>
      </c>
      <c r="I166" s="125">
        <v>0</v>
      </c>
      <c r="J166" s="125">
        <v>0</v>
      </c>
      <c r="K166" s="125">
        <v>0</v>
      </c>
      <c r="L166" s="125">
        <v>0</v>
      </c>
      <c r="M166" s="125">
        <v>0</v>
      </c>
      <c r="N166" s="125">
        <v>0</v>
      </c>
      <c r="O166" s="125">
        <v>0</v>
      </c>
      <c r="P166" s="125">
        <v>0</v>
      </c>
      <c r="Q166" s="125">
        <v>0</v>
      </c>
      <c r="R166" s="125">
        <v>0</v>
      </c>
      <c r="S166" s="125">
        <v>0</v>
      </c>
      <c r="T166" s="125">
        <v>0</v>
      </c>
      <c r="U166" s="125">
        <v>0</v>
      </c>
      <c r="V166" s="125">
        <v>0</v>
      </c>
      <c r="W166" s="125">
        <v>0</v>
      </c>
      <c r="X166" s="125">
        <v>0</v>
      </c>
      <c r="Y166" s="125">
        <v>0</v>
      </c>
      <c r="Z166" s="125">
        <v>0</v>
      </c>
      <c r="AA166" s="126"/>
      <c r="AB166" s="126"/>
      <c r="AC166" s="126"/>
      <c r="AD166" s="126"/>
      <c r="AE166" s="126"/>
      <c r="AF166" s="126"/>
      <c r="AG166" s="126"/>
      <c r="AH166" s="126"/>
      <c r="AI166" s="126"/>
    </row>
    <row r="167" spans="1:35" s="3" customFormat="1" ht="24" x14ac:dyDescent="0.2">
      <c r="A167" s="128">
        <v>4511</v>
      </c>
      <c r="B167" s="129" t="s">
        <v>49</v>
      </c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6"/>
      <c r="AB167" s="116"/>
      <c r="AC167" s="116"/>
      <c r="AD167" s="116"/>
      <c r="AE167" s="116"/>
      <c r="AF167" s="116"/>
      <c r="AG167" s="116"/>
      <c r="AH167" s="116"/>
      <c r="AI167" s="116"/>
    </row>
    <row r="168" spans="1:35" s="3" customFormat="1" x14ac:dyDescent="0.2">
      <c r="A168" s="119" t="s">
        <v>38</v>
      </c>
      <c r="B168" s="131" t="s">
        <v>363</v>
      </c>
      <c r="C168" s="121">
        <v>248200</v>
      </c>
      <c r="D168" s="121">
        <v>0</v>
      </c>
      <c r="E168" s="121">
        <v>248200</v>
      </c>
      <c r="F168" s="121">
        <v>0</v>
      </c>
      <c r="G168" s="121">
        <v>0</v>
      </c>
      <c r="H168" s="121">
        <v>0</v>
      </c>
      <c r="I168" s="121">
        <v>0</v>
      </c>
      <c r="J168" s="121">
        <v>0</v>
      </c>
      <c r="K168" s="121">
        <v>248200</v>
      </c>
      <c r="L168" s="121">
        <v>0</v>
      </c>
      <c r="M168" s="121">
        <v>248200</v>
      </c>
      <c r="N168" s="121">
        <v>0</v>
      </c>
      <c r="O168" s="121">
        <v>0</v>
      </c>
      <c r="P168" s="121">
        <v>0</v>
      </c>
      <c r="Q168" s="121">
        <v>0</v>
      </c>
      <c r="R168" s="121">
        <v>0</v>
      </c>
      <c r="S168" s="121">
        <v>248200</v>
      </c>
      <c r="T168" s="121">
        <v>0</v>
      </c>
      <c r="U168" s="121">
        <v>248200</v>
      </c>
      <c r="V168" s="121">
        <v>0</v>
      </c>
      <c r="W168" s="121">
        <v>0</v>
      </c>
      <c r="X168" s="121">
        <v>0</v>
      </c>
      <c r="Y168" s="121">
        <v>0</v>
      </c>
      <c r="Z168" s="121">
        <v>0</v>
      </c>
      <c r="AA168" s="116"/>
      <c r="AB168" s="116"/>
      <c r="AC168" s="116"/>
      <c r="AD168" s="116"/>
      <c r="AE168" s="116"/>
      <c r="AF168" s="116"/>
      <c r="AG168" s="116"/>
      <c r="AH168" s="116"/>
      <c r="AI168" s="116"/>
    </row>
    <row r="169" spans="1:35" s="3" customFormat="1" x14ac:dyDescent="0.2">
      <c r="A169" s="111">
        <v>3</v>
      </c>
      <c r="B169" s="122" t="s">
        <v>349</v>
      </c>
      <c r="C169" s="115">
        <v>248200</v>
      </c>
      <c r="D169" s="115">
        <v>0</v>
      </c>
      <c r="E169" s="115">
        <v>248200</v>
      </c>
      <c r="F169" s="115">
        <v>0</v>
      </c>
      <c r="G169" s="115">
        <v>0</v>
      </c>
      <c r="H169" s="115">
        <v>0</v>
      </c>
      <c r="I169" s="115">
        <v>0</v>
      </c>
      <c r="J169" s="115">
        <v>0</v>
      </c>
      <c r="K169" s="115">
        <v>248200</v>
      </c>
      <c r="L169" s="115">
        <v>0</v>
      </c>
      <c r="M169" s="115">
        <v>248200</v>
      </c>
      <c r="N169" s="115">
        <v>0</v>
      </c>
      <c r="O169" s="115">
        <v>0</v>
      </c>
      <c r="P169" s="115">
        <v>0</v>
      </c>
      <c r="Q169" s="115">
        <v>0</v>
      </c>
      <c r="R169" s="115">
        <v>0</v>
      </c>
      <c r="S169" s="115">
        <v>248200</v>
      </c>
      <c r="T169" s="115">
        <v>0</v>
      </c>
      <c r="U169" s="115">
        <v>248200</v>
      </c>
      <c r="V169" s="115">
        <v>0</v>
      </c>
      <c r="W169" s="115">
        <v>0</v>
      </c>
      <c r="X169" s="115">
        <v>0</v>
      </c>
      <c r="Y169" s="115">
        <v>0</v>
      </c>
      <c r="Z169" s="115">
        <v>0</v>
      </c>
      <c r="AA169" s="116"/>
      <c r="AB169" s="116"/>
      <c r="AC169" s="116"/>
      <c r="AD169" s="116"/>
      <c r="AE169" s="116"/>
      <c r="AF169" s="116"/>
      <c r="AG169" s="116"/>
      <c r="AH169" s="116"/>
      <c r="AI169" s="116"/>
    </row>
    <row r="170" spans="1:35" s="52" customFormat="1" x14ac:dyDescent="0.2">
      <c r="A170" s="123">
        <v>31</v>
      </c>
      <c r="B170" s="124" t="s">
        <v>21</v>
      </c>
      <c r="C170" s="125">
        <v>106000</v>
      </c>
      <c r="D170" s="125">
        <v>0</v>
      </c>
      <c r="E170" s="125">
        <v>106000</v>
      </c>
      <c r="F170" s="125">
        <v>0</v>
      </c>
      <c r="G170" s="125">
        <v>0</v>
      </c>
      <c r="H170" s="125">
        <v>0</v>
      </c>
      <c r="I170" s="125">
        <v>0</v>
      </c>
      <c r="J170" s="125">
        <v>0</v>
      </c>
      <c r="K170" s="125">
        <v>106000</v>
      </c>
      <c r="L170" s="125">
        <v>0</v>
      </c>
      <c r="M170" s="125">
        <v>106000</v>
      </c>
      <c r="N170" s="125">
        <v>0</v>
      </c>
      <c r="O170" s="125">
        <v>0</v>
      </c>
      <c r="P170" s="125">
        <v>0</v>
      </c>
      <c r="Q170" s="125">
        <v>0</v>
      </c>
      <c r="R170" s="125">
        <v>0</v>
      </c>
      <c r="S170" s="125">
        <v>106000</v>
      </c>
      <c r="T170" s="125">
        <v>0</v>
      </c>
      <c r="U170" s="125">
        <v>106000</v>
      </c>
      <c r="V170" s="125">
        <v>0</v>
      </c>
      <c r="W170" s="125">
        <v>0</v>
      </c>
      <c r="X170" s="125">
        <v>0</v>
      </c>
      <c r="Y170" s="125">
        <v>0</v>
      </c>
      <c r="Z170" s="125">
        <v>0</v>
      </c>
      <c r="AA170" s="126"/>
      <c r="AB170" s="126"/>
      <c r="AC170" s="126"/>
      <c r="AD170" s="126"/>
      <c r="AE170" s="126"/>
      <c r="AF170" s="126"/>
      <c r="AG170" s="126"/>
      <c r="AH170" s="126"/>
      <c r="AI170" s="126"/>
    </row>
    <row r="171" spans="1:35" x14ac:dyDescent="0.2">
      <c r="A171" s="127">
        <v>3111</v>
      </c>
      <c r="B171" s="112" t="s">
        <v>350</v>
      </c>
      <c r="C171" s="113">
        <v>48000</v>
      </c>
      <c r="D171" s="113"/>
      <c r="E171" s="113">
        <v>48000</v>
      </c>
      <c r="F171" s="113"/>
      <c r="G171" s="113"/>
      <c r="H171" s="113"/>
      <c r="I171" s="113"/>
      <c r="J171" s="113"/>
      <c r="K171" s="113">
        <v>48000</v>
      </c>
      <c r="L171" s="113"/>
      <c r="M171" s="113">
        <v>48000</v>
      </c>
      <c r="N171" s="113"/>
      <c r="O171" s="113"/>
      <c r="P171" s="113"/>
      <c r="Q171" s="113"/>
      <c r="R171" s="113"/>
      <c r="S171" s="113">
        <v>48000</v>
      </c>
      <c r="T171" s="113"/>
      <c r="U171" s="113">
        <v>48000</v>
      </c>
      <c r="V171" s="113"/>
      <c r="W171" s="113"/>
      <c r="X171" s="113"/>
      <c r="Y171" s="113"/>
      <c r="Z171" s="113"/>
      <c r="AA171" s="114"/>
      <c r="AB171" s="114"/>
      <c r="AC171" s="114"/>
      <c r="AD171" s="114"/>
      <c r="AE171" s="114"/>
      <c r="AF171" s="114"/>
      <c r="AG171" s="114"/>
      <c r="AH171" s="114"/>
      <c r="AI171" s="114"/>
    </row>
    <row r="172" spans="1:35" x14ac:dyDescent="0.2">
      <c r="A172" s="127">
        <v>3113</v>
      </c>
      <c r="B172" s="112" t="s">
        <v>57</v>
      </c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4"/>
      <c r="AB172" s="114"/>
      <c r="AC172" s="114"/>
      <c r="AD172" s="114"/>
      <c r="AE172" s="114"/>
      <c r="AF172" s="114"/>
      <c r="AG172" s="114"/>
      <c r="AH172" s="114"/>
      <c r="AI172" s="114"/>
    </row>
    <row r="173" spans="1:35" x14ac:dyDescent="0.2">
      <c r="A173" s="127">
        <v>3114</v>
      </c>
      <c r="B173" s="112" t="s">
        <v>59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4"/>
      <c r="AB173" s="114"/>
      <c r="AC173" s="114"/>
      <c r="AD173" s="114"/>
      <c r="AE173" s="114"/>
      <c r="AF173" s="114"/>
      <c r="AG173" s="114"/>
      <c r="AH173" s="114"/>
      <c r="AI173" s="114"/>
    </row>
    <row r="174" spans="1:35" x14ac:dyDescent="0.2">
      <c r="A174" s="127">
        <v>3121</v>
      </c>
      <c r="B174" s="112" t="s">
        <v>23</v>
      </c>
      <c r="C174" s="113">
        <v>50000</v>
      </c>
      <c r="D174" s="113"/>
      <c r="E174" s="113">
        <v>50000</v>
      </c>
      <c r="F174" s="113"/>
      <c r="G174" s="113"/>
      <c r="H174" s="113"/>
      <c r="I174" s="113"/>
      <c r="J174" s="113"/>
      <c r="K174" s="113">
        <v>50000</v>
      </c>
      <c r="L174" s="113"/>
      <c r="M174" s="113">
        <v>50000</v>
      </c>
      <c r="N174" s="113"/>
      <c r="O174" s="113"/>
      <c r="P174" s="113"/>
      <c r="Q174" s="113"/>
      <c r="R174" s="113"/>
      <c r="S174" s="113">
        <v>50000</v>
      </c>
      <c r="T174" s="113"/>
      <c r="U174" s="113">
        <v>50000</v>
      </c>
      <c r="V174" s="113"/>
      <c r="W174" s="113"/>
      <c r="X174" s="113"/>
      <c r="Y174" s="113"/>
      <c r="Z174" s="113"/>
      <c r="AA174" s="114"/>
      <c r="AB174" s="114"/>
      <c r="AC174" s="114"/>
      <c r="AD174" s="114"/>
      <c r="AE174" s="114"/>
      <c r="AF174" s="114"/>
      <c r="AG174" s="114"/>
      <c r="AH174" s="114"/>
      <c r="AI174" s="114"/>
    </row>
    <row r="175" spans="1:35" x14ac:dyDescent="0.2">
      <c r="A175" s="127">
        <v>3131</v>
      </c>
      <c r="B175" s="112" t="s">
        <v>351</v>
      </c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4"/>
      <c r="AB175" s="114"/>
      <c r="AC175" s="114"/>
      <c r="AD175" s="114"/>
      <c r="AE175" s="114"/>
      <c r="AF175" s="114"/>
      <c r="AG175" s="114"/>
      <c r="AH175" s="114"/>
      <c r="AI175" s="114"/>
    </row>
    <row r="176" spans="1:35" ht="25.5" x14ac:dyDescent="0.2">
      <c r="A176" s="127">
        <v>3132</v>
      </c>
      <c r="B176" s="112" t="s">
        <v>44</v>
      </c>
      <c r="C176" s="113">
        <v>8000</v>
      </c>
      <c r="D176" s="113"/>
      <c r="E176" s="113">
        <v>8000</v>
      </c>
      <c r="F176" s="113"/>
      <c r="G176" s="113"/>
      <c r="H176" s="113"/>
      <c r="I176" s="113"/>
      <c r="J176" s="113"/>
      <c r="K176" s="113">
        <v>8000</v>
      </c>
      <c r="L176" s="113"/>
      <c r="M176" s="113">
        <v>8000</v>
      </c>
      <c r="N176" s="113"/>
      <c r="O176" s="113"/>
      <c r="P176" s="113"/>
      <c r="Q176" s="113"/>
      <c r="R176" s="113"/>
      <c r="S176" s="113">
        <v>8000</v>
      </c>
      <c r="T176" s="113"/>
      <c r="U176" s="113">
        <v>8000</v>
      </c>
      <c r="V176" s="113"/>
      <c r="W176" s="113"/>
      <c r="X176" s="113"/>
      <c r="Y176" s="113"/>
      <c r="Z176" s="113"/>
      <c r="AA176" s="114"/>
      <c r="AB176" s="114"/>
      <c r="AC176" s="114"/>
      <c r="AD176" s="114"/>
      <c r="AE176" s="114"/>
      <c r="AF176" s="114"/>
      <c r="AG176" s="114"/>
      <c r="AH176" s="114"/>
      <c r="AI176" s="114"/>
    </row>
    <row r="177" spans="1:35" ht="24" x14ac:dyDescent="0.2">
      <c r="A177" s="128">
        <v>3133</v>
      </c>
      <c r="B177" s="129" t="s">
        <v>45</v>
      </c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4"/>
      <c r="AB177" s="114"/>
      <c r="AC177" s="114"/>
      <c r="AD177" s="114"/>
      <c r="AE177" s="114"/>
      <c r="AF177" s="114"/>
      <c r="AG177" s="114"/>
      <c r="AH177" s="114"/>
      <c r="AI177" s="114"/>
    </row>
    <row r="178" spans="1:35" s="52" customFormat="1" x14ac:dyDescent="0.2">
      <c r="A178" s="123">
        <v>32</v>
      </c>
      <c r="B178" s="124" t="s">
        <v>25</v>
      </c>
      <c r="C178" s="125">
        <v>142200</v>
      </c>
      <c r="D178" s="125">
        <v>0</v>
      </c>
      <c r="E178" s="125">
        <v>142200</v>
      </c>
      <c r="F178" s="125">
        <v>0</v>
      </c>
      <c r="G178" s="125">
        <v>0</v>
      </c>
      <c r="H178" s="125">
        <v>0</v>
      </c>
      <c r="I178" s="125">
        <v>0</v>
      </c>
      <c r="J178" s="125">
        <v>0</v>
      </c>
      <c r="K178" s="125">
        <v>142200</v>
      </c>
      <c r="L178" s="125">
        <v>0</v>
      </c>
      <c r="M178" s="125">
        <v>142200</v>
      </c>
      <c r="N178" s="125">
        <v>0</v>
      </c>
      <c r="O178" s="125">
        <v>0</v>
      </c>
      <c r="P178" s="125">
        <v>0</v>
      </c>
      <c r="Q178" s="125">
        <v>0</v>
      </c>
      <c r="R178" s="125">
        <v>0</v>
      </c>
      <c r="S178" s="125">
        <v>142200</v>
      </c>
      <c r="T178" s="125">
        <v>0</v>
      </c>
      <c r="U178" s="125">
        <v>142200</v>
      </c>
      <c r="V178" s="125">
        <v>0</v>
      </c>
      <c r="W178" s="125">
        <v>0</v>
      </c>
      <c r="X178" s="125">
        <v>0</v>
      </c>
      <c r="Y178" s="125">
        <v>0</v>
      </c>
      <c r="Z178" s="125">
        <v>0</v>
      </c>
      <c r="AA178" s="126"/>
      <c r="AB178" s="126"/>
      <c r="AC178" s="126"/>
      <c r="AD178" s="126"/>
      <c r="AE178" s="126"/>
      <c r="AF178" s="126"/>
      <c r="AG178" s="126"/>
      <c r="AH178" s="126"/>
      <c r="AI178" s="126"/>
    </row>
    <row r="179" spans="1:35" s="3" customFormat="1" x14ac:dyDescent="0.2">
      <c r="A179" s="128">
        <v>3211</v>
      </c>
      <c r="B179" s="129" t="s">
        <v>66</v>
      </c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6"/>
      <c r="AB179" s="116"/>
      <c r="AC179" s="116"/>
      <c r="AD179" s="116"/>
      <c r="AE179" s="116"/>
      <c r="AF179" s="116"/>
      <c r="AG179" s="116"/>
      <c r="AH179" s="116"/>
      <c r="AI179" s="116"/>
    </row>
    <row r="180" spans="1:35" s="3" customFormat="1" ht="24" x14ac:dyDescent="0.2">
      <c r="A180" s="128">
        <v>3212</v>
      </c>
      <c r="B180" s="129" t="s">
        <v>68</v>
      </c>
      <c r="C180" s="113">
        <v>2000</v>
      </c>
      <c r="D180" s="115"/>
      <c r="E180" s="113">
        <v>2000</v>
      </c>
      <c r="F180" s="115"/>
      <c r="G180" s="115"/>
      <c r="H180" s="115"/>
      <c r="I180" s="115"/>
      <c r="J180" s="115"/>
      <c r="K180" s="113">
        <v>2000</v>
      </c>
      <c r="L180" s="115"/>
      <c r="M180" s="113">
        <v>2000</v>
      </c>
      <c r="N180" s="115"/>
      <c r="O180" s="115"/>
      <c r="P180" s="115"/>
      <c r="Q180" s="115"/>
      <c r="R180" s="115"/>
      <c r="S180" s="113">
        <v>2000</v>
      </c>
      <c r="T180" s="115"/>
      <c r="U180" s="113">
        <v>2000</v>
      </c>
      <c r="V180" s="115"/>
      <c r="W180" s="115"/>
      <c r="X180" s="115"/>
      <c r="Y180" s="115"/>
      <c r="Z180" s="115"/>
      <c r="AA180" s="116"/>
      <c r="AB180" s="116"/>
      <c r="AC180" s="116"/>
      <c r="AD180" s="116"/>
      <c r="AE180" s="116"/>
      <c r="AF180" s="116"/>
      <c r="AG180" s="116"/>
      <c r="AH180" s="116"/>
      <c r="AI180" s="116"/>
    </row>
    <row r="181" spans="1:35" s="3" customFormat="1" x14ac:dyDescent="0.2">
      <c r="A181" s="128">
        <v>3213</v>
      </c>
      <c r="B181" s="129" t="s">
        <v>70</v>
      </c>
      <c r="C181" s="113"/>
      <c r="D181" s="115"/>
      <c r="E181" s="113"/>
      <c r="F181" s="115"/>
      <c r="G181" s="115"/>
      <c r="H181" s="115"/>
      <c r="I181" s="115"/>
      <c r="J181" s="115"/>
      <c r="K181" s="113"/>
      <c r="L181" s="115"/>
      <c r="M181" s="113"/>
      <c r="N181" s="115"/>
      <c r="O181" s="115"/>
      <c r="P181" s="115"/>
      <c r="Q181" s="115"/>
      <c r="R181" s="115"/>
      <c r="S181" s="113"/>
      <c r="T181" s="115"/>
      <c r="U181" s="113"/>
      <c r="V181" s="115"/>
      <c r="W181" s="115"/>
      <c r="X181" s="115"/>
      <c r="Y181" s="115"/>
      <c r="Z181" s="115"/>
      <c r="AA181" s="116"/>
      <c r="AB181" s="116"/>
      <c r="AC181" s="116"/>
      <c r="AD181" s="116"/>
      <c r="AE181" s="116"/>
      <c r="AF181" s="116"/>
      <c r="AG181" s="116"/>
      <c r="AH181" s="116"/>
      <c r="AI181" s="116"/>
    </row>
    <row r="182" spans="1:35" s="3" customFormat="1" x14ac:dyDescent="0.2">
      <c r="A182" s="128">
        <v>3214</v>
      </c>
      <c r="B182" s="129" t="s">
        <v>72</v>
      </c>
      <c r="C182" s="113"/>
      <c r="D182" s="115"/>
      <c r="E182" s="113"/>
      <c r="F182" s="115"/>
      <c r="G182" s="115"/>
      <c r="H182" s="115"/>
      <c r="I182" s="115"/>
      <c r="J182" s="115"/>
      <c r="K182" s="113"/>
      <c r="L182" s="115"/>
      <c r="M182" s="113"/>
      <c r="N182" s="115"/>
      <c r="O182" s="115"/>
      <c r="P182" s="115"/>
      <c r="Q182" s="115"/>
      <c r="R182" s="115"/>
      <c r="S182" s="113"/>
      <c r="T182" s="115"/>
      <c r="U182" s="113"/>
      <c r="V182" s="115"/>
      <c r="W182" s="115"/>
      <c r="X182" s="115"/>
      <c r="Y182" s="115"/>
      <c r="Z182" s="115"/>
      <c r="AA182" s="116"/>
      <c r="AB182" s="116"/>
      <c r="AC182" s="116"/>
      <c r="AD182" s="116"/>
      <c r="AE182" s="116"/>
      <c r="AF182" s="116"/>
      <c r="AG182" s="116"/>
      <c r="AH182" s="116"/>
      <c r="AI182" s="116"/>
    </row>
    <row r="183" spans="1:35" s="3" customFormat="1" ht="24" x14ac:dyDescent="0.2">
      <c r="A183" s="128">
        <v>3221</v>
      </c>
      <c r="B183" s="129" t="s">
        <v>46</v>
      </c>
      <c r="C183" s="113">
        <v>15000</v>
      </c>
      <c r="D183" s="115"/>
      <c r="E183" s="113">
        <v>15000</v>
      </c>
      <c r="F183" s="115"/>
      <c r="G183" s="115"/>
      <c r="H183" s="115"/>
      <c r="I183" s="115"/>
      <c r="J183" s="115"/>
      <c r="K183" s="113">
        <v>15000</v>
      </c>
      <c r="L183" s="115"/>
      <c r="M183" s="113">
        <v>15000</v>
      </c>
      <c r="N183" s="115"/>
      <c r="O183" s="115"/>
      <c r="P183" s="115"/>
      <c r="Q183" s="115"/>
      <c r="R183" s="115"/>
      <c r="S183" s="113">
        <v>15000</v>
      </c>
      <c r="T183" s="115"/>
      <c r="U183" s="113">
        <v>15000</v>
      </c>
      <c r="V183" s="115"/>
      <c r="W183" s="115"/>
      <c r="X183" s="115"/>
      <c r="Y183" s="115"/>
      <c r="Z183" s="115"/>
      <c r="AA183" s="116"/>
      <c r="AB183" s="116"/>
      <c r="AC183" s="116"/>
      <c r="AD183" s="116"/>
      <c r="AE183" s="116"/>
      <c r="AF183" s="116"/>
      <c r="AG183" s="116"/>
      <c r="AH183" s="116"/>
      <c r="AI183" s="116"/>
    </row>
    <row r="184" spans="1:35" s="3" customFormat="1" x14ac:dyDescent="0.2">
      <c r="A184" s="128">
        <v>3222</v>
      </c>
      <c r="B184" s="129" t="s">
        <v>47</v>
      </c>
      <c r="C184" s="113">
        <v>50000</v>
      </c>
      <c r="D184" s="115"/>
      <c r="E184" s="113">
        <v>50000</v>
      </c>
      <c r="F184" s="115"/>
      <c r="G184" s="115"/>
      <c r="H184" s="115"/>
      <c r="I184" s="115"/>
      <c r="J184" s="115"/>
      <c r="K184" s="113">
        <v>50000</v>
      </c>
      <c r="L184" s="115"/>
      <c r="M184" s="113">
        <v>50000</v>
      </c>
      <c r="N184" s="115"/>
      <c r="O184" s="115"/>
      <c r="P184" s="115"/>
      <c r="Q184" s="115"/>
      <c r="R184" s="115"/>
      <c r="S184" s="113">
        <v>50000</v>
      </c>
      <c r="T184" s="115"/>
      <c r="U184" s="113">
        <v>50000</v>
      </c>
      <c r="V184" s="115"/>
      <c r="W184" s="115"/>
      <c r="X184" s="115"/>
      <c r="Y184" s="115"/>
      <c r="Z184" s="115"/>
      <c r="AA184" s="116"/>
      <c r="AB184" s="116"/>
      <c r="AC184" s="116"/>
      <c r="AD184" s="116"/>
      <c r="AE184" s="116"/>
      <c r="AF184" s="116"/>
      <c r="AG184" s="116"/>
      <c r="AH184" s="116"/>
      <c r="AI184" s="116"/>
    </row>
    <row r="185" spans="1:35" s="3" customFormat="1" x14ac:dyDescent="0.2">
      <c r="A185" s="128">
        <v>3223</v>
      </c>
      <c r="B185" s="129" t="s">
        <v>77</v>
      </c>
      <c r="C185" s="113">
        <v>30000</v>
      </c>
      <c r="D185" s="115"/>
      <c r="E185" s="113">
        <v>30000</v>
      </c>
      <c r="F185" s="115"/>
      <c r="G185" s="115"/>
      <c r="H185" s="115"/>
      <c r="I185" s="115"/>
      <c r="J185" s="115"/>
      <c r="K185" s="113">
        <v>30000</v>
      </c>
      <c r="L185" s="115"/>
      <c r="M185" s="113">
        <v>30000</v>
      </c>
      <c r="N185" s="115"/>
      <c r="O185" s="115"/>
      <c r="P185" s="115"/>
      <c r="Q185" s="115"/>
      <c r="R185" s="115"/>
      <c r="S185" s="113">
        <v>30000</v>
      </c>
      <c r="T185" s="115"/>
      <c r="U185" s="113">
        <v>30000</v>
      </c>
      <c r="V185" s="115"/>
      <c r="W185" s="115"/>
      <c r="X185" s="115"/>
      <c r="Y185" s="115"/>
      <c r="Z185" s="115"/>
      <c r="AA185" s="116"/>
      <c r="AB185" s="116"/>
      <c r="AC185" s="116"/>
      <c r="AD185" s="116"/>
      <c r="AE185" s="116"/>
      <c r="AF185" s="116"/>
      <c r="AG185" s="116"/>
      <c r="AH185" s="116"/>
      <c r="AI185" s="116"/>
    </row>
    <row r="186" spans="1:35" s="3" customFormat="1" ht="24" x14ac:dyDescent="0.2">
      <c r="A186" s="128">
        <v>3224</v>
      </c>
      <c r="B186" s="129" t="s">
        <v>79</v>
      </c>
      <c r="C186" s="113"/>
      <c r="D186" s="115"/>
      <c r="E186" s="113"/>
      <c r="F186" s="115"/>
      <c r="G186" s="115"/>
      <c r="H186" s="115"/>
      <c r="I186" s="115"/>
      <c r="J186" s="115"/>
      <c r="K186" s="113"/>
      <c r="L186" s="115"/>
      <c r="M186" s="113"/>
      <c r="N186" s="115"/>
      <c r="O186" s="115"/>
      <c r="P186" s="115"/>
      <c r="Q186" s="115"/>
      <c r="R186" s="115"/>
      <c r="S186" s="113"/>
      <c r="T186" s="115"/>
      <c r="U186" s="113"/>
      <c r="V186" s="115"/>
      <c r="W186" s="115"/>
      <c r="X186" s="115"/>
      <c r="Y186" s="115"/>
      <c r="Z186" s="115"/>
      <c r="AA186" s="116"/>
      <c r="AB186" s="116"/>
      <c r="AC186" s="116"/>
      <c r="AD186" s="116"/>
      <c r="AE186" s="116"/>
      <c r="AF186" s="116"/>
      <c r="AG186" s="116"/>
      <c r="AH186" s="116"/>
      <c r="AI186" s="116"/>
    </row>
    <row r="187" spans="1:35" x14ac:dyDescent="0.2">
      <c r="A187" s="128">
        <v>3225</v>
      </c>
      <c r="B187" s="129" t="s">
        <v>81</v>
      </c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4"/>
      <c r="AB187" s="114"/>
      <c r="AC187" s="114"/>
      <c r="AD187" s="114"/>
      <c r="AE187" s="114"/>
      <c r="AF187" s="114"/>
      <c r="AG187" s="114"/>
      <c r="AH187" s="114"/>
      <c r="AI187" s="114"/>
    </row>
    <row r="188" spans="1:35" x14ac:dyDescent="0.2">
      <c r="A188" s="128">
        <v>3226</v>
      </c>
      <c r="B188" s="129" t="s">
        <v>352</v>
      </c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4"/>
      <c r="AB188" s="114"/>
      <c r="AC188" s="114"/>
      <c r="AD188" s="114"/>
      <c r="AE188" s="114"/>
      <c r="AF188" s="114"/>
      <c r="AG188" s="114"/>
      <c r="AH188" s="114"/>
      <c r="AI188" s="114"/>
    </row>
    <row r="189" spans="1:35" x14ac:dyDescent="0.2">
      <c r="A189" s="128">
        <v>3227</v>
      </c>
      <c r="B189" s="129" t="s">
        <v>83</v>
      </c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4"/>
      <c r="AB189" s="114"/>
      <c r="AC189" s="114"/>
      <c r="AD189" s="114"/>
      <c r="AE189" s="114"/>
      <c r="AF189" s="114"/>
      <c r="AG189" s="114"/>
      <c r="AH189" s="114"/>
      <c r="AI189" s="114"/>
    </row>
    <row r="190" spans="1:35" s="3" customFormat="1" x14ac:dyDescent="0.2">
      <c r="A190" s="128">
        <v>3231</v>
      </c>
      <c r="B190" s="129" t="s">
        <v>86</v>
      </c>
      <c r="C190" s="113">
        <v>200</v>
      </c>
      <c r="D190" s="115"/>
      <c r="E190" s="113">
        <v>200</v>
      </c>
      <c r="F190" s="115"/>
      <c r="G190" s="115"/>
      <c r="H190" s="115"/>
      <c r="I190" s="115"/>
      <c r="J190" s="115"/>
      <c r="K190" s="113">
        <v>200</v>
      </c>
      <c r="L190" s="115"/>
      <c r="M190" s="113">
        <v>200</v>
      </c>
      <c r="N190" s="115"/>
      <c r="O190" s="115"/>
      <c r="P190" s="115"/>
      <c r="Q190" s="115"/>
      <c r="R190" s="115"/>
      <c r="S190" s="113">
        <v>200</v>
      </c>
      <c r="T190" s="115"/>
      <c r="U190" s="113">
        <v>200</v>
      </c>
      <c r="V190" s="115"/>
      <c r="W190" s="115"/>
      <c r="X190" s="115"/>
      <c r="Y190" s="115"/>
      <c r="Z190" s="115"/>
      <c r="AA190" s="116"/>
      <c r="AB190" s="116"/>
      <c r="AC190" s="116"/>
      <c r="AD190" s="116"/>
      <c r="AE190" s="116"/>
      <c r="AF190" s="116"/>
      <c r="AG190" s="116"/>
      <c r="AH190" s="116"/>
      <c r="AI190" s="116"/>
    </row>
    <row r="191" spans="1:35" s="3" customFormat="1" ht="24" x14ac:dyDescent="0.2">
      <c r="A191" s="128">
        <v>3232</v>
      </c>
      <c r="B191" s="129" t="s">
        <v>50</v>
      </c>
      <c r="C191" s="113"/>
      <c r="D191" s="115"/>
      <c r="E191" s="113"/>
      <c r="F191" s="115"/>
      <c r="G191" s="115"/>
      <c r="H191" s="115"/>
      <c r="I191" s="115"/>
      <c r="J191" s="115"/>
      <c r="K191" s="113"/>
      <c r="L191" s="115"/>
      <c r="M191" s="113"/>
      <c r="N191" s="115"/>
      <c r="O191" s="115"/>
      <c r="P191" s="115"/>
      <c r="Q191" s="115"/>
      <c r="R191" s="115"/>
      <c r="S191" s="113"/>
      <c r="T191" s="115"/>
      <c r="U191" s="113"/>
      <c r="V191" s="115"/>
      <c r="W191" s="115"/>
      <c r="X191" s="115"/>
      <c r="Y191" s="115"/>
      <c r="Z191" s="115"/>
      <c r="AA191" s="116"/>
      <c r="AB191" s="116"/>
      <c r="AC191" s="116"/>
      <c r="AD191" s="116"/>
      <c r="AE191" s="116"/>
      <c r="AF191" s="116"/>
      <c r="AG191" s="116"/>
      <c r="AH191" s="116"/>
      <c r="AI191" s="116"/>
    </row>
    <row r="192" spans="1:35" s="3" customFormat="1" x14ac:dyDescent="0.2">
      <c r="A192" s="128">
        <v>3233</v>
      </c>
      <c r="B192" s="129" t="s">
        <v>89</v>
      </c>
      <c r="C192" s="113"/>
      <c r="D192" s="115"/>
      <c r="E192" s="113"/>
      <c r="F192" s="115"/>
      <c r="G192" s="115"/>
      <c r="H192" s="115"/>
      <c r="I192" s="115"/>
      <c r="J192" s="115"/>
      <c r="K192" s="113"/>
      <c r="L192" s="115"/>
      <c r="M192" s="113"/>
      <c r="N192" s="115"/>
      <c r="O192" s="115"/>
      <c r="P192" s="115"/>
      <c r="Q192" s="115"/>
      <c r="R192" s="115"/>
      <c r="S192" s="113"/>
      <c r="T192" s="115"/>
      <c r="U192" s="113"/>
      <c r="V192" s="115"/>
      <c r="W192" s="115"/>
      <c r="X192" s="115"/>
      <c r="Y192" s="115"/>
      <c r="Z192" s="115"/>
      <c r="AA192" s="116"/>
      <c r="AB192" s="116"/>
      <c r="AC192" s="116"/>
      <c r="AD192" s="116"/>
      <c r="AE192" s="116"/>
      <c r="AF192" s="116"/>
      <c r="AG192" s="116"/>
      <c r="AH192" s="116"/>
      <c r="AI192" s="116"/>
    </row>
    <row r="193" spans="1:35" s="3" customFormat="1" x14ac:dyDescent="0.2">
      <c r="A193" s="128">
        <v>3234</v>
      </c>
      <c r="B193" s="129" t="s">
        <v>91</v>
      </c>
      <c r="C193" s="113">
        <v>25000</v>
      </c>
      <c r="D193" s="115"/>
      <c r="E193" s="113">
        <v>25000</v>
      </c>
      <c r="F193" s="115"/>
      <c r="G193" s="115"/>
      <c r="H193" s="115"/>
      <c r="I193" s="115"/>
      <c r="J193" s="115"/>
      <c r="K193" s="113">
        <v>25000</v>
      </c>
      <c r="L193" s="115"/>
      <c r="M193" s="113">
        <v>25000</v>
      </c>
      <c r="N193" s="115"/>
      <c r="O193" s="115"/>
      <c r="P193" s="115"/>
      <c r="Q193" s="115"/>
      <c r="R193" s="115"/>
      <c r="S193" s="113">
        <v>25000</v>
      </c>
      <c r="T193" s="115"/>
      <c r="U193" s="113">
        <v>25000</v>
      </c>
      <c r="V193" s="115"/>
      <c r="W193" s="115"/>
      <c r="X193" s="115"/>
      <c r="Y193" s="115"/>
      <c r="Z193" s="115"/>
      <c r="AA193" s="116"/>
      <c r="AB193" s="116"/>
      <c r="AC193" s="116"/>
      <c r="AD193" s="116"/>
      <c r="AE193" s="116"/>
      <c r="AF193" s="116"/>
      <c r="AG193" s="116"/>
      <c r="AH193" s="116"/>
      <c r="AI193" s="116"/>
    </row>
    <row r="194" spans="1:35" s="3" customFormat="1" x14ac:dyDescent="0.2">
      <c r="A194" s="128">
        <v>3235</v>
      </c>
      <c r="B194" s="129" t="s">
        <v>93</v>
      </c>
      <c r="C194" s="113"/>
      <c r="D194" s="115"/>
      <c r="E194" s="113"/>
      <c r="F194" s="115"/>
      <c r="G194" s="115"/>
      <c r="H194" s="115"/>
      <c r="I194" s="115"/>
      <c r="J194" s="115"/>
      <c r="K194" s="113"/>
      <c r="L194" s="115"/>
      <c r="M194" s="113"/>
      <c r="N194" s="115"/>
      <c r="O194" s="115"/>
      <c r="P194" s="115"/>
      <c r="Q194" s="115"/>
      <c r="R194" s="115"/>
      <c r="S194" s="113"/>
      <c r="T194" s="115"/>
      <c r="U194" s="113"/>
      <c r="V194" s="115"/>
      <c r="W194" s="115"/>
      <c r="X194" s="115"/>
      <c r="Y194" s="115"/>
      <c r="Z194" s="115"/>
      <c r="AA194" s="116"/>
      <c r="AB194" s="116"/>
      <c r="AC194" s="116"/>
      <c r="AD194" s="116"/>
      <c r="AE194" s="116"/>
      <c r="AF194" s="116"/>
      <c r="AG194" s="116"/>
      <c r="AH194" s="116"/>
      <c r="AI194" s="116"/>
    </row>
    <row r="195" spans="1:35" s="3" customFormat="1" x14ac:dyDescent="0.2">
      <c r="A195" s="128">
        <v>3236</v>
      </c>
      <c r="B195" s="129" t="s">
        <v>95</v>
      </c>
      <c r="C195" s="113"/>
      <c r="D195" s="115"/>
      <c r="E195" s="113"/>
      <c r="F195" s="115"/>
      <c r="G195" s="115"/>
      <c r="H195" s="115"/>
      <c r="I195" s="115"/>
      <c r="J195" s="115"/>
      <c r="K195" s="113"/>
      <c r="L195" s="115"/>
      <c r="M195" s="113"/>
      <c r="N195" s="115"/>
      <c r="O195" s="115"/>
      <c r="P195" s="115"/>
      <c r="Q195" s="115"/>
      <c r="R195" s="115"/>
      <c r="S195" s="113"/>
      <c r="T195" s="115"/>
      <c r="U195" s="113"/>
      <c r="V195" s="115"/>
      <c r="W195" s="115"/>
      <c r="X195" s="115"/>
      <c r="Y195" s="115"/>
      <c r="Z195" s="115"/>
      <c r="AA195" s="116"/>
      <c r="AB195" s="116"/>
      <c r="AC195" s="116"/>
      <c r="AD195" s="116"/>
      <c r="AE195" s="116"/>
      <c r="AF195" s="116"/>
      <c r="AG195" s="116"/>
      <c r="AH195" s="116"/>
      <c r="AI195" s="116"/>
    </row>
    <row r="196" spans="1:35" s="3" customFormat="1" x14ac:dyDescent="0.2">
      <c r="A196" s="128">
        <v>3237</v>
      </c>
      <c r="B196" s="129" t="s">
        <v>97</v>
      </c>
      <c r="C196" s="113">
        <v>20000</v>
      </c>
      <c r="D196" s="115"/>
      <c r="E196" s="113">
        <v>20000</v>
      </c>
      <c r="F196" s="115"/>
      <c r="G196" s="115"/>
      <c r="H196" s="115"/>
      <c r="I196" s="115"/>
      <c r="J196" s="115"/>
      <c r="K196" s="113">
        <v>20000</v>
      </c>
      <c r="L196" s="115"/>
      <c r="M196" s="113">
        <v>20000</v>
      </c>
      <c r="N196" s="115"/>
      <c r="O196" s="115"/>
      <c r="P196" s="115"/>
      <c r="Q196" s="115"/>
      <c r="R196" s="115"/>
      <c r="S196" s="113">
        <v>20000</v>
      </c>
      <c r="T196" s="115"/>
      <c r="U196" s="113">
        <v>20000</v>
      </c>
      <c r="V196" s="115"/>
      <c r="W196" s="115"/>
      <c r="X196" s="115"/>
      <c r="Y196" s="115"/>
      <c r="Z196" s="115"/>
      <c r="AA196" s="116"/>
      <c r="AB196" s="116"/>
      <c r="AC196" s="116"/>
      <c r="AD196" s="116"/>
      <c r="AE196" s="116"/>
      <c r="AF196" s="116"/>
      <c r="AG196" s="116"/>
      <c r="AH196" s="116"/>
      <c r="AI196" s="116"/>
    </row>
    <row r="197" spans="1:35" s="3" customFormat="1" x14ac:dyDescent="0.2">
      <c r="A197" s="128">
        <v>3238</v>
      </c>
      <c r="B197" s="129" t="s">
        <v>99</v>
      </c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6"/>
      <c r="AB197" s="116"/>
      <c r="AC197" s="116"/>
      <c r="AD197" s="116"/>
      <c r="AE197" s="116"/>
      <c r="AF197" s="116"/>
      <c r="AG197" s="116"/>
      <c r="AH197" s="116"/>
      <c r="AI197" s="116"/>
    </row>
    <row r="198" spans="1:35" x14ac:dyDescent="0.2">
      <c r="A198" s="128">
        <v>3239</v>
      </c>
      <c r="B198" s="129" t="s">
        <v>101</v>
      </c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4"/>
      <c r="AB198" s="114"/>
      <c r="AC198" s="114"/>
      <c r="AD198" s="114"/>
      <c r="AE198" s="114"/>
      <c r="AF198" s="114"/>
      <c r="AG198" s="114"/>
      <c r="AH198" s="114"/>
      <c r="AI198" s="114"/>
    </row>
    <row r="199" spans="1:35" s="3" customFormat="1" ht="24" x14ac:dyDescent="0.2">
      <c r="A199" s="128">
        <v>3241</v>
      </c>
      <c r="B199" s="129" t="s">
        <v>103</v>
      </c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6"/>
      <c r="AB199" s="116"/>
      <c r="AC199" s="116"/>
      <c r="AD199" s="116"/>
      <c r="AE199" s="116"/>
      <c r="AF199" s="116"/>
      <c r="AG199" s="116"/>
      <c r="AH199" s="116"/>
      <c r="AI199" s="116"/>
    </row>
    <row r="200" spans="1:35" s="3" customFormat="1" x14ac:dyDescent="0.2">
      <c r="A200" s="128">
        <v>3291</v>
      </c>
      <c r="B200" s="130" t="s">
        <v>107</v>
      </c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6"/>
      <c r="AB200" s="116"/>
      <c r="AC200" s="116"/>
      <c r="AD200" s="116"/>
      <c r="AE200" s="116"/>
      <c r="AF200" s="116"/>
      <c r="AG200" s="116"/>
      <c r="AH200" s="116"/>
      <c r="AI200" s="116"/>
    </row>
    <row r="201" spans="1:35" s="3" customFormat="1" x14ac:dyDescent="0.2">
      <c r="A201" s="128">
        <v>3292</v>
      </c>
      <c r="B201" s="129" t="s">
        <v>109</v>
      </c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6"/>
      <c r="AB201" s="116"/>
      <c r="AC201" s="116"/>
      <c r="AD201" s="116"/>
      <c r="AE201" s="116"/>
      <c r="AF201" s="116"/>
      <c r="AG201" s="116"/>
      <c r="AH201" s="116"/>
      <c r="AI201" s="116"/>
    </row>
    <row r="202" spans="1:35" s="3" customFormat="1" x14ac:dyDescent="0.2">
      <c r="A202" s="128">
        <v>3293</v>
      </c>
      <c r="B202" s="129" t="s">
        <v>111</v>
      </c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6"/>
      <c r="AB202" s="116"/>
      <c r="AC202" s="116"/>
      <c r="AD202" s="116"/>
      <c r="AE202" s="116"/>
      <c r="AF202" s="116"/>
      <c r="AG202" s="116"/>
      <c r="AH202" s="116"/>
      <c r="AI202" s="116"/>
    </row>
    <row r="203" spans="1:35" s="3" customFormat="1" x14ac:dyDescent="0.2">
      <c r="A203" s="128">
        <v>3294</v>
      </c>
      <c r="B203" s="129" t="s">
        <v>353</v>
      </c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6"/>
      <c r="AB203" s="116"/>
      <c r="AC203" s="116"/>
      <c r="AD203" s="116"/>
      <c r="AE203" s="116"/>
      <c r="AF203" s="116"/>
      <c r="AG203" s="116"/>
      <c r="AH203" s="116"/>
      <c r="AI203" s="116"/>
    </row>
    <row r="204" spans="1:35" s="3" customFormat="1" x14ac:dyDescent="0.2">
      <c r="A204" s="128">
        <v>3295</v>
      </c>
      <c r="B204" s="129" t="s">
        <v>115</v>
      </c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6"/>
      <c r="AB204" s="116"/>
      <c r="AC204" s="116"/>
      <c r="AD204" s="116"/>
      <c r="AE204" s="116"/>
      <c r="AF204" s="116"/>
      <c r="AG204" s="116"/>
      <c r="AH204" s="116"/>
      <c r="AI204" s="116"/>
    </row>
    <row r="205" spans="1:35" s="3" customFormat="1" x14ac:dyDescent="0.2">
      <c r="A205" s="128">
        <v>3299</v>
      </c>
      <c r="B205" s="129" t="s">
        <v>354</v>
      </c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6"/>
      <c r="AB205" s="116"/>
      <c r="AC205" s="116"/>
      <c r="AD205" s="116"/>
      <c r="AE205" s="116"/>
      <c r="AF205" s="116"/>
      <c r="AG205" s="116"/>
      <c r="AH205" s="116"/>
      <c r="AI205" s="116"/>
    </row>
    <row r="206" spans="1:35" s="52" customFormat="1" x14ac:dyDescent="0.2">
      <c r="A206" s="123">
        <v>34</v>
      </c>
      <c r="B206" s="124" t="s">
        <v>120</v>
      </c>
      <c r="C206" s="125">
        <v>0</v>
      </c>
      <c r="D206" s="125">
        <v>0</v>
      </c>
      <c r="E206" s="125">
        <v>0</v>
      </c>
      <c r="F206" s="125">
        <v>0</v>
      </c>
      <c r="G206" s="125">
        <v>0</v>
      </c>
      <c r="H206" s="125">
        <v>0</v>
      </c>
      <c r="I206" s="125">
        <v>0</v>
      </c>
      <c r="J206" s="125">
        <v>0</v>
      </c>
      <c r="K206" s="125">
        <v>0</v>
      </c>
      <c r="L206" s="125">
        <v>0</v>
      </c>
      <c r="M206" s="125">
        <v>0</v>
      </c>
      <c r="N206" s="125">
        <v>0</v>
      </c>
      <c r="O206" s="125">
        <v>0</v>
      </c>
      <c r="P206" s="125">
        <v>0</v>
      </c>
      <c r="Q206" s="125">
        <v>0</v>
      </c>
      <c r="R206" s="125">
        <v>0</v>
      </c>
      <c r="S206" s="125">
        <v>0</v>
      </c>
      <c r="T206" s="125">
        <v>0</v>
      </c>
      <c r="U206" s="125">
        <v>0</v>
      </c>
      <c r="V206" s="125">
        <v>0</v>
      </c>
      <c r="W206" s="125">
        <v>0</v>
      </c>
      <c r="X206" s="125">
        <v>0</v>
      </c>
      <c r="Y206" s="125">
        <v>0</v>
      </c>
      <c r="Z206" s="125">
        <v>0</v>
      </c>
      <c r="AA206" s="126"/>
      <c r="AB206" s="126"/>
      <c r="AC206" s="126"/>
      <c r="AD206" s="126"/>
      <c r="AE206" s="126"/>
      <c r="AF206" s="126"/>
      <c r="AG206" s="126"/>
      <c r="AH206" s="126"/>
      <c r="AI206" s="126"/>
    </row>
    <row r="207" spans="1:35" s="3" customFormat="1" x14ac:dyDescent="0.2">
      <c r="A207" s="128">
        <v>3431</v>
      </c>
      <c r="B207" s="130" t="s">
        <v>127</v>
      </c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6"/>
      <c r="AB207" s="116"/>
      <c r="AC207" s="116"/>
      <c r="AD207" s="116"/>
      <c r="AE207" s="116"/>
      <c r="AF207" s="116"/>
      <c r="AG207" s="116"/>
      <c r="AH207" s="116"/>
      <c r="AI207" s="116"/>
    </row>
    <row r="208" spans="1:35" s="3" customFormat="1" ht="24" x14ac:dyDescent="0.2">
      <c r="A208" s="128">
        <v>3432</v>
      </c>
      <c r="B208" s="129" t="s">
        <v>129</v>
      </c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6"/>
      <c r="AB208" s="116"/>
      <c r="AC208" s="116"/>
      <c r="AD208" s="116"/>
      <c r="AE208" s="116"/>
      <c r="AF208" s="116"/>
      <c r="AG208" s="116"/>
      <c r="AH208" s="116"/>
      <c r="AI208" s="116"/>
    </row>
    <row r="209" spans="1:35" s="3" customFormat="1" x14ac:dyDescent="0.2">
      <c r="A209" s="128">
        <v>3433</v>
      </c>
      <c r="B209" s="129" t="s">
        <v>355</v>
      </c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6"/>
      <c r="AB209" s="116"/>
      <c r="AC209" s="116"/>
      <c r="AD209" s="116"/>
      <c r="AE209" s="116"/>
      <c r="AF209" s="116"/>
      <c r="AG209" s="116"/>
      <c r="AH209" s="116"/>
      <c r="AI209" s="116"/>
    </row>
    <row r="210" spans="1:35" s="52" customFormat="1" ht="24.75" customHeight="1" x14ac:dyDescent="0.2">
      <c r="A210" s="132" t="s">
        <v>159</v>
      </c>
      <c r="B210" s="133" t="s">
        <v>160</v>
      </c>
      <c r="C210" s="125">
        <v>0</v>
      </c>
      <c r="D210" s="125">
        <v>0</v>
      </c>
      <c r="E210" s="125">
        <v>0</v>
      </c>
      <c r="F210" s="125">
        <v>0</v>
      </c>
      <c r="G210" s="125">
        <v>0</v>
      </c>
      <c r="H210" s="125">
        <v>0</v>
      </c>
      <c r="I210" s="125">
        <v>0</v>
      </c>
      <c r="J210" s="125">
        <v>0</v>
      </c>
      <c r="K210" s="125">
        <v>0</v>
      </c>
      <c r="L210" s="125">
        <v>0</v>
      </c>
      <c r="M210" s="125">
        <v>0</v>
      </c>
      <c r="N210" s="125">
        <v>0</v>
      </c>
      <c r="O210" s="125">
        <v>0</v>
      </c>
      <c r="P210" s="125">
        <v>0</v>
      </c>
      <c r="Q210" s="125">
        <v>0</v>
      </c>
      <c r="R210" s="125">
        <v>0</v>
      </c>
      <c r="S210" s="125">
        <v>0</v>
      </c>
      <c r="T210" s="125">
        <v>0</v>
      </c>
      <c r="U210" s="125">
        <v>0</v>
      </c>
      <c r="V210" s="125">
        <v>0</v>
      </c>
      <c r="W210" s="125">
        <v>0</v>
      </c>
      <c r="X210" s="125">
        <v>0</v>
      </c>
      <c r="Y210" s="125">
        <v>0</v>
      </c>
      <c r="Z210" s="125">
        <v>0</v>
      </c>
      <c r="AA210" s="126"/>
      <c r="AB210" s="126"/>
      <c r="AC210" s="126"/>
      <c r="AD210" s="126"/>
      <c r="AE210" s="126"/>
      <c r="AF210" s="126"/>
      <c r="AG210" s="126"/>
      <c r="AH210" s="126"/>
      <c r="AI210" s="126"/>
    </row>
    <row r="211" spans="1:35" s="3" customFormat="1" x14ac:dyDescent="0.2">
      <c r="A211" s="128">
        <v>4221</v>
      </c>
      <c r="B211" s="129" t="s">
        <v>167</v>
      </c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6"/>
      <c r="AB211" s="116"/>
      <c r="AC211" s="116"/>
      <c r="AD211" s="116"/>
      <c r="AE211" s="116"/>
      <c r="AF211" s="116"/>
      <c r="AG211" s="116"/>
      <c r="AH211" s="116"/>
      <c r="AI211" s="116"/>
    </row>
    <row r="212" spans="1:35" s="3" customFormat="1" x14ac:dyDescent="0.2">
      <c r="A212" s="128">
        <v>4222</v>
      </c>
      <c r="B212" s="129" t="s">
        <v>169</v>
      </c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6"/>
      <c r="AB212" s="116"/>
      <c r="AC212" s="116"/>
      <c r="AD212" s="116"/>
      <c r="AE212" s="116"/>
      <c r="AF212" s="116"/>
      <c r="AG212" s="116"/>
      <c r="AH212" s="116"/>
      <c r="AI212" s="116"/>
    </row>
    <row r="213" spans="1:35" s="3" customFormat="1" x14ac:dyDescent="0.2">
      <c r="A213" s="128">
        <v>4223</v>
      </c>
      <c r="B213" s="129" t="s">
        <v>171</v>
      </c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6"/>
      <c r="AB213" s="116"/>
      <c r="AC213" s="116"/>
      <c r="AD213" s="116"/>
      <c r="AE213" s="116"/>
      <c r="AF213" s="116"/>
      <c r="AG213" s="116"/>
      <c r="AH213" s="116"/>
      <c r="AI213" s="116"/>
    </row>
    <row r="214" spans="1:35" s="3" customFormat="1" x14ac:dyDescent="0.2">
      <c r="A214" s="128">
        <v>4224</v>
      </c>
      <c r="B214" s="129" t="s">
        <v>173</v>
      </c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6"/>
      <c r="AB214" s="116"/>
      <c r="AC214" s="116"/>
      <c r="AD214" s="116"/>
      <c r="AE214" s="116"/>
      <c r="AF214" s="116"/>
      <c r="AG214" s="116"/>
      <c r="AH214" s="116"/>
      <c r="AI214" s="116"/>
    </row>
    <row r="215" spans="1:35" s="3" customFormat="1" x14ac:dyDescent="0.2">
      <c r="A215" s="128">
        <v>4225</v>
      </c>
      <c r="B215" s="129" t="s">
        <v>356</v>
      </c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6"/>
      <c r="AB215" s="116"/>
      <c r="AC215" s="116"/>
      <c r="AD215" s="116"/>
      <c r="AE215" s="116"/>
      <c r="AF215" s="116"/>
      <c r="AG215" s="116"/>
      <c r="AH215" s="116"/>
      <c r="AI215" s="116"/>
    </row>
    <row r="216" spans="1:35" s="3" customFormat="1" x14ac:dyDescent="0.2">
      <c r="A216" s="128">
        <v>4226</v>
      </c>
      <c r="B216" s="129" t="s">
        <v>177</v>
      </c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6"/>
      <c r="AB216" s="116"/>
      <c r="AC216" s="116"/>
      <c r="AD216" s="116"/>
      <c r="AE216" s="116"/>
      <c r="AF216" s="116"/>
      <c r="AG216" s="116"/>
      <c r="AH216" s="116"/>
      <c r="AI216" s="116"/>
    </row>
    <row r="217" spans="1:35" s="3" customFormat="1" x14ac:dyDescent="0.2">
      <c r="A217" s="128">
        <v>4227</v>
      </c>
      <c r="B217" s="130" t="s">
        <v>48</v>
      </c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6"/>
      <c r="AB217" s="116"/>
      <c r="AC217" s="116"/>
      <c r="AD217" s="116"/>
      <c r="AE217" s="116"/>
      <c r="AF217" s="116"/>
      <c r="AG217" s="116"/>
      <c r="AH217" s="116"/>
      <c r="AI217" s="116"/>
    </row>
    <row r="218" spans="1:35" s="3" customFormat="1" x14ac:dyDescent="0.2">
      <c r="A218" s="128">
        <v>4231</v>
      </c>
      <c r="B218" s="129" t="s">
        <v>182</v>
      </c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6"/>
      <c r="AB218" s="116"/>
      <c r="AC218" s="116"/>
      <c r="AD218" s="116"/>
      <c r="AE218" s="116"/>
      <c r="AF218" s="116"/>
      <c r="AG218" s="116"/>
      <c r="AH218" s="116"/>
      <c r="AI218" s="116"/>
    </row>
    <row r="219" spans="1:35" s="3" customFormat="1" x14ac:dyDescent="0.2">
      <c r="A219" s="128">
        <v>4241</v>
      </c>
      <c r="B219" s="129" t="s">
        <v>357</v>
      </c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6"/>
      <c r="AB219" s="116"/>
      <c r="AC219" s="116"/>
      <c r="AD219" s="116"/>
      <c r="AE219" s="116"/>
      <c r="AF219" s="116"/>
      <c r="AG219" s="116"/>
      <c r="AH219" s="116"/>
      <c r="AI219" s="116"/>
    </row>
    <row r="220" spans="1:35" s="52" customFormat="1" ht="24" x14ac:dyDescent="0.2">
      <c r="A220" s="132" t="s">
        <v>210</v>
      </c>
      <c r="B220" s="133" t="s">
        <v>359</v>
      </c>
      <c r="C220" s="125">
        <v>0</v>
      </c>
      <c r="D220" s="125">
        <v>0</v>
      </c>
      <c r="E220" s="125">
        <v>0</v>
      </c>
      <c r="F220" s="125">
        <v>0</v>
      </c>
      <c r="G220" s="125">
        <v>0</v>
      </c>
      <c r="H220" s="125">
        <v>0</v>
      </c>
      <c r="I220" s="125">
        <v>0</v>
      </c>
      <c r="J220" s="125">
        <v>0</v>
      </c>
      <c r="K220" s="125">
        <v>0</v>
      </c>
      <c r="L220" s="125">
        <v>0</v>
      </c>
      <c r="M220" s="125">
        <v>0</v>
      </c>
      <c r="N220" s="125">
        <v>0</v>
      </c>
      <c r="O220" s="125">
        <v>0</v>
      </c>
      <c r="P220" s="125">
        <v>0</v>
      </c>
      <c r="Q220" s="125">
        <v>0</v>
      </c>
      <c r="R220" s="125">
        <v>0</v>
      </c>
      <c r="S220" s="125">
        <v>0</v>
      </c>
      <c r="T220" s="125">
        <v>0</v>
      </c>
      <c r="U220" s="125">
        <v>0</v>
      </c>
      <c r="V220" s="125">
        <v>0</v>
      </c>
      <c r="W220" s="125">
        <v>0</v>
      </c>
      <c r="X220" s="125">
        <v>0</v>
      </c>
      <c r="Y220" s="125">
        <v>0</v>
      </c>
      <c r="Z220" s="125">
        <v>0</v>
      </c>
      <c r="AA220" s="126"/>
      <c r="AB220" s="126"/>
      <c r="AC220" s="126"/>
      <c r="AD220" s="126"/>
      <c r="AE220" s="126"/>
      <c r="AF220" s="126"/>
      <c r="AG220" s="126"/>
      <c r="AH220" s="126"/>
      <c r="AI220" s="126"/>
    </row>
    <row r="221" spans="1:35" s="3" customFormat="1" ht="24" x14ac:dyDescent="0.2">
      <c r="A221" s="128">
        <v>4511</v>
      </c>
      <c r="B221" s="129" t="s">
        <v>49</v>
      </c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6"/>
      <c r="AB221" s="116"/>
      <c r="AC221" s="116"/>
      <c r="AD221" s="116"/>
      <c r="AE221" s="116"/>
      <c r="AF221" s="116"/>
      <c r="AG221" s="116"/>
      <c r="AH221" s="116"/>
      <c r="AI221" s="116"/>
    </row>
    <row r="222" spans="1:35" x14ac:dyDescent="0.2">
      <c r="A222" s="29"/>
      <c r="B222" s="5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</row>
    <row r="223" spans="1:35" x14ac:dyDescent="0.2">
      <c r="A223" s="29"/>
      <c r="B223" s="5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</row>
    <row r="224" spans="1:35" x14ac:dyDescent="0.2">
      <c r="A224" s="29"/>
      <c r="B224" s="5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</row>
    <row r="225" spans="1:12" x14ac:dyDescent="0.2">
      <c r="A225" s="29"/>
      <c r="B225" s="5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</row>
    <row r="226" spans="1:12" x14ac:dyDescent="0.2">
      <c r="A226" s="29"/>
      <c r="B226" s="5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</row>
    <row r="227" spans="1:12" x14ac:dyDescent="0.2">
      <c r="A227" s="29"/>
      <c r="B227" s="5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</row>
    <row r="228" spans="1:12" x14ac:dyDescent="0.2">
      <c r="A228" s="29"/>
      <c r="B228" s="5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</row>
    <row r="229" spans="1:12" x14ac:dyDescent="0.2">
      <c r="A229" s="29"/>
      <c r="B229" s="5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</row>
    <row r="230" spans="1:12" x14ac:dyDescent="0.2">
      <c r="A230" s="29"/>
      <c r="B230" s="5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</row>
    <row r="231" spans="1:12" x14ac:dyDescent="0.2">
      <c r="A231" s="29"/>
      <c r="B231" s="5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</row>
    <row r="232" spans="1:12" x14ac:dyDescent="0.2">
      <c r="A232" s="29"/>
      <c r="B232" s="5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</row>
    <row r="233" spans="1:12" x14ac:dyDescent="0.2">
      <c r="A233" s="29"/>
      <c r="B233" s="5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</row>
    <row r="234" spans="1:12" x14ac:dyDescent="0.2">
      <c r="A234" s="29"/>
      <c r="B234" s="5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</row>
    <row r="235" spans="1:12" x14ac:dyDescent="0.2">
      <c r="A235" s="29"/>
      <c r="B235" s="5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</row>
    <row r="236" spans="1:12" x14ac:dyDescent="0.2">
      <c r="A236" s="29"/>
      <c r="B236" s="5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</row>
    <row r="237" spans="1:12" x14ac:dyDescent="0.2">
      <c r="A237" s="29"/>
      <c r="B237" s="5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</row>
    <row r="238" spans="1:12" x14ac:dyDescent="0.2">
      <c r="A238" s="29"/>
      <c r="B238" s="5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</row>
    <row r="239" spans="1:12" x14ac:dyDescent="0.2">
      <c r="A239" s="29"/>
      <c r="B239" s="5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</row>
    <row r="240" spans="1:12" x14ac:dyDescent="0.2">
      <c r="A240" s="29"/>
      <c r="B240" s="5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</row>
    <row r="241" spans="1:12" x14ac:dyDescent="0.2">
      <c r="A241" s="29"/>
      <c r="B241" s="5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</row>
    <row r="242" spans="1:12" x14ac:dyDescent="0.2">
      <c r="A242" s="29"/>
      <c r="B242" s="5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</row>
    <row r="243" spans="1:12" x14ac:dyDescent="0.2">
      <c r="A243" s="29"/>
      <c r="B243" s="5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</row>
    <row r="244" spans="1:12" x14ac:dyDescent="0.2">
      <c r="A244" s="29"/>
      <c r="B244" s="5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</row>
    <row r="245" spans="1:12" x14ac:dyDescent="0.2">
      <c r="A245" s="29"/>
      <c r="B245" s="5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</row>
    <row r="246" spans="1:12" x14ac:dyDescent="0.2">
      <c r="A246" s="29"/>
      <c r="B246" s="5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</row>
    <row r="247" spans="1:12" x14ac:dyDescent="0.2">
      <c r="A247" s="29"/>
      <c r="B247" s="5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</row>
    <row r="248" spans="1:12" x14ac:dyDescent="0.2">
      <c r="A248" s="29"/>
      <c r="B248" s="5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</row>
    <row r="249" spans="1:12" x14ac:dyDescent="0.2">
      <c r="A249" s="29"/>
      <c r="B249" s="5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</row>
    <row r="250" spans="1:12" x14ac:dyDescent="0.2">
      <c r="A250" s="29"/>
      <c r="B250" s="5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</row>
    <row r="251" spans="1:12" x14ac:dyDescent="0.2">
      <c r="A251" s="29"/>
      <c r="B251" s="5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</row>
    <row r="252" spans="1:12" x14ac:dyDescent="0.2">
      <c r="A252" s="29"/>
      <c r="B252" s="5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</row>
    <row r="253" spans="1:12" x14ac:dyDescent="0.2">
      <c r="A253" s="29"/>
      <c r="B253" s="5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</row>
    <row r="254" spans="1:12" x14ac:dyDescent="0.2">
      <c r="A254" s="29"/>
      <c r="B254" s="5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</row>
    <row r="255" spans="1:12" x14ac:dyDescent="0.2">
      <c r="A255" s="29"/>
      <c r="B255" s="5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</row>
    <row r="256" spans="1:12" x14ac:dyDescent="0.2">
      <c r="A256" s="29"/>
      <c r="B256" s="5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</row>
    <row r="257" spans="1:12" x14ac:dyDescent="0.2">
      <c r="A257" s="29"/>
      <c r="B257" s="5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</row>
    <row r="258" spans="1:12" x14ac:dyDescent="0.2">
      <c r="A258" s="29"/>
      <c r="B258" s="5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</row>
    <row r="259" spans="1:12" x14ac:dyDescent="0.2">
      <c r="A259" s="29"/>
      <c r="B259" s="5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</row>
    <row r="260" spans="1:12" x14ac:dyDescent="0.2">
      <c r="A260" s="29"/>
      <c r="B260" s="5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</row>
    <row r="261" spans="1:12" x14ac:dyDescent="0.2">
      <c r="A261" s="29"/>
      <c r="B261" s="5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</row>
    <row r="262" spans="1:12" x14ac:dyDescent="0.2">
      <c r="A262" s="29"/>
      <c r="B262" s="5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</row>
    <row r="263" spans="1:12" x14ac:dyDescent="0.2">
      <c r="A263" s="29"/>
      <c r="B263" s="5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</row>
    <row r="264" spans="1:12" x14ac:dyDescent="0.2">
      <c r="A264" s="29"/>
      <c r="B264" s="5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</row>
    <row r="265" spans="1:12" x14ac:dyDescent="0.2">
      <c r="A265" s="29"/>
      <c r="B265" s="5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</row>
    <row r="266" spans="1:12" x14ac:dyDescent="0.2">
      <c r="A266" s="29"/>
      <c r="B266" s="5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</row>
    <row r="267" spans="1:12" x14ac:dyDescent="0.2">
      <c r="A267" s="29"/>
      <c r="B267" s="5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</row>
    <row r="268" spans="1:12" x14ac:dyDescent="0.2">
      <c r="A268" s="29"/>
      <c r="B268" s="5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</row>
    <row r="269" spans="1:12" x14ac:dyDescent="0.2">
      <c r="A269" s="29"/>
      <c r="B269" s="5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</row>
    <row r="270" spans="1:12" x14ac:dyDescent="0.2">
      <c r="A270" s="29"/>
      <c r="B270" s="5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</row>
    <row r="271" spans="1:12" x14ac:dyDescent="0.2">
      <c r="A271" s="29"/>
      <c r="B271" s="5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</row>
    <row r="272" spans="1:12" x14ac:dyDescent="0.2">
      <c r="A272" s="29"/>
      <c r="B272" s="5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</row>
    <row r="273" spans="1:12" x14ac:dyDescent="0.2">
      <c r="A273" s="29"/>
      <c r="B273" s="5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</row>
    <row r="274" spans="1:12" x14ac:dyDescent="0.2">
      <c r="A274" s="29"/>
      <c r="B274" s="5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</row>
    <row r="275" spans="1:12" x14ac:dyDescent="0.2">
      <c r="A275" s="29"/>
      <c r="B275" s="5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</row>
    <row r="276" spans="1:12" x14ac:dyDescent="0.2">
      <c r="A276" s="29"/>
      <c r="B276" s="5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</row>
    <row r="277" spans="1:12" x14ac:dyDescent="0.2">
      <c r="A277" s="29"/>
      <c r="B277" s="5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</row>
    <row r="278" spans="1:12" x14ac:dyDescent="0.2">
      <c r="A278" s="29"/>
      <c r="B278" s="5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</row>
    <row r="279" spans="1:12" x14ac:dyDescent="0.2">
      <c r="A279" s="29"/>
      <c r="B279" s="5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</row>
    <row r="280" spans="1:12" x14ac:dyDescent="0.2">
      <c r="A280" s="29"/>
      <c r="B280" s="5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</row>
    <row r="281" spans="1:12" x14ac:dyDescent="0.2">
      <c r="A281" s="29"/>
      <c r="B281" s="5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</row>
    <row r="282" spans="1:12" x14ac:dyDescent="0.2">
      <c r="A282" s="29"/>
      <c r="B282" s="5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</row>
    <row r="283" spans="1:12" x14ac:dyDescent="0.2">
      <c r="A283" s="29"/>
      <c r="B283" s="5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</row>
    <row r="284" spans="1:12" x14ac:dyDescent="0.2">
      <c r="A284" s="29"/>
      <c r="B284" s="5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</row>
    <row r="285" spans="1:12" x14ac:dyDescent="0.2">
      <c r="A285" s="29"/>
      <c r="B285" s="5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</row>
    <row r="286" spans="1:12" x14ac:dyDescent="0.2">
      <c r="A286" s="29"/>
      <c r="B286" s="5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</row>
    <row r="287" spans="1:12" x14ac:dyDescent="0.2">
      <c r="A287" s="29"/>
      <c r="B287" s="5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</row>
    <row r="288" spans="1:12" x14ac:dyDescent="0.2">
      <c r="A288" s="29"/>
      <c r="B288" s="5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</row>
    <row r="289" spans="1:12" x14ac:dyDescent="0.2">
      <c r="A289" s="29"/>
      <c r="B289" s="5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</row>
    <row r="290" spans="1:12" x14ac:dyDescent="0.2">
      <c r="A290" s="29"/>
      <c r="B290" s="5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</row>
    <row r="291" spans="1:12" x14ac:dyDescent="0.2">
      <c r="A291" s="29"/>
      <c r="B291" s="5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</row>
    <row r="292" spans="1:12" x14ac:dyDescent="0.2">
      <c r="A292" s="29"/>
      <c r="B292" s="5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</row>
    <row r="293" spans="1:12" x14ac:dyDescent="0.2">
      <c r="A293" s="29"/>
      <c r="B293" s="5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</row>
    <row r="294" spans="1:12" x14ac:dyDescent="0.2">
      <c r="A294" s="29"/>
      <c r="B294" s="5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</row>
    <row r="295" spans="1:12" x14ac:dyDescent="0.2">
      <c r="A295" s="29"/>
      <c r="B295" s="5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</row>
    <row r="296" spans="1:12" x14ac:dyDescent="0.2">
      <c r="A296" s="29"/>
      <c r="B296" s="5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</row>
    <row r="297" spans="1:12" x14ac:dyDescent="0.2">
      <c r="A297" s="29"/>
      <c r="B297" s="5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</row>
    <row r="298" spans="1:12" x14ac:dyDescent="0.2">
      <c r="A298" s="29"/>
      <c r="B298" s="5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</row>
    <row r="299" spans="1:12" x14ac:dyDescent="0.2">
      <c r="A299" s="29"/>
      <c r="B299" s="5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</row>
    <row r="300" spans="1:12" x14ac:dyDescent="0.2">
      <c r="A300" s="29"/>
      <c r="B300" s="5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</row>
    <row r="301" spans="1:12" x14ac:dyDescent="0.2">
      <c r="A301" s="29"/>
      <c r="B301" s="5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</row>
    <row r="302" spans="1:12" x14ac:dyDescent="0.2">
      <c r="A302" s="29"/>
      <c r="B302" s="5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</row>
    <row r="303" spans="1:12" x14ac:dyDescent="0.2">
      <c r="A303" s="29"/>
      <c r="B303" s="5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</row>
    <row r="304" spans="1:12" x14ac:dyDescent="0.2">
      <c r="A304" s="29"/>
      <c r="B304" s="5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</row>
    <row r="305" spans="1:12" x14ac:dyDescent="0.2">
      <c r="A305" s="29"/>
      <c r="B305" s="5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</row>
    <row r="306" spans="1:12" x14ac:dyDescent="0.2">
      <c r="A306" s="29"/>
      <c r="B306" s="5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</row>
    <row r="307" spans="1:12" x14ac:dyDescent="0.2">
      <c r="A307" s="29"/>
      <c r="B307" s="5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</row>
    <row r="308" spans="1:12" x14ac:dyDescent="0.2">
      <c r="A308" s="29"/>
      <c r="B308" s="5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</row>
    <row r="309" spans="1:12" x14ac:dyDescent="0.2">
      <c r="A309" s="29"/>
      <c r="B309" s="5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</row>
    <row r="310" spans="1:12" x14ac:dyDescent="0.2">
      <c r="A310" s="29"/>
      <c r="B310" s="5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</row>
    <row r="311" spans="1:12" x14ac:dyDescent="0.2">
      <c r="A311" s="29"/>
      <c r="B311" s="5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</row>
    <row r="312" spans="1:12" x14ac:dyDescent="0.2">
      <c r="A312" s="29"/>
      <c r="B312" s="5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</row>
    <row r="313" spans="1:12" x14ac:dyDescent="0.2">
      <c r="A313" s="29"/>
      <c r="B313" s="5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</row>
    <row r="314" spans="1:12" x14ac:dyDescent="0.2">
      <c r="A314" s="29"/>
      <c r="B314" s="5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</row>
    <row r="315" spans="1:12" x14ac:dyDescent="0.2">
      <c r="A315" s="29"/>
      <c r="B315" s="5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</row>
    <row r="316" spans="1:12" x14ac:dyDescent="0.2">
      <c r="A316" s="29"/>
      <c r="B316" s="5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</row>
    <row r="317" spans="1:12" x14ac:dyDescent="0.2">
      <c r="A317" s="29"/>
      <c r="B317" s="5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</row>
    <row r="318" spans="1:12" x14ac:dyDescent="0.2">
      <c r="A318" s="29"/>
      <c r="B318" s="5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</row>
    <row r="319" spans="1:12" x14ac:dyDescent="0.2">
      <c r="A319" s="29"/>
      <c r="B319" s="5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</row>
    <row r="320" spans="1:12" x14ac:dyDescent="0.2">
      <c r="A320" s="29"/>
      <c r="B320" s="5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</row>
    <row r="321" spans="1:12" x14ac:dyDescent="0.2">
      <c r="A321" s="29"/>
      <c r="B321" s="5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</row>
    <row r="322" spans="1:12" x14ac:dyDescent="0.2">
      <c r="A322" s="29"/>
      <c r="B322" s="5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</row>
    <row r="323" spans="1:12" x14ac:dyDescent="0.2">
      <c r="A323" s="29"/>
      <c r="B323" s="5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</row>
    <row r="324" spans="1:12" x14ac:dyDescent="0.2">
      <c r="A324" s="29"/>
      <c r="B324" s="5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</row>
    <row r="325" spans="1:12" x14ac:dyDescent="0.2">
      <c r="A325" s="29"/>
      <c r="B325" s="5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</row>
    <row r="326" spans="1:12" x14ac:dyDescent="0.2">
      <c r="A326" s="29"/>
      <c r="B326" s="5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</row>
    <row r="327" spans="1:12" x14ac:dyDescent="0.2">
      <c r="A327" s="29"/>
      <c r="B327" s="5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</row>
    <row r="328" spans="1:12" x14ac:dyDescent="0.2">
      <c r="A328" s="29"/>
      <c r="B328" s="5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</row>
    <row r="329" spans="1:12" x14ac:dyDescent="0.2">
      <c r="A329" s="29"/>
      <c r="B329" s="5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</row>
    <row r="330" spans="1:12" x14ac:dyDescent="0.2">
      <c r="A330" s="29"/>
      <c r="B330" s="5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</row>
    <row r="331" spans="1:12" x14ac:dyDescent="0.2">
      <c r="A331" s="29"/>
      <c r="B331" s="5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</row>
    <row r="332" spans="1:12" x14ac:dyDescent="0.2">
      <c r="A332" s="29"/>
      <c r="B332" s="5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</row>
    <row r="333" spans="1:12" x14ac:dyDescent="0.2">
      <c r="A333" s="29"/>
      <c r="B333" s="5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</row>
    <row r="334" spans="1:12" x14ac:dyDescent="0.2">
      <c r="A334" s="29"/>
      <c r="B334" s="5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</row>
    <row r="335" spans="1:12" x14ac:dyDescent="0.2">
      <c r="A335" s="29"/>
      <c r="B335" s="5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</row>
    <row r="336" spans="1:12" x14ac:dyDescent="0.2">
      <c r="A336" s="29"/>
      <c r="B336" s="5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</row>
    <row r="337" spans="1:12" x14ac:dyDescent="0.2">
      <c r="A337" s="29"/>
      <c r="B337" s="5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</row>
    <row r="338" spans="1:12" x14ac:dyDescent="0.2">
      <c r="A338" s="29"/>
      <c r="B338" s="5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</row>
    <row r="339" spans="1:12" x14ac:dyDescent="0.2">
      <c r="A339" s="29"/>
      <c r="B339" s="5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</row>
    <row r="340" spans="1:12" x14ac:dyDescent="0.2">
      <c r="A340" s="29"/>
      <c r="B340" s="5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</row>
    <row r="341" spans="1:12" x14ac:dyDescent="0.2">
      <c r="A341" s="29"/>
      <c r="B341" s="5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</row>
    <row r="342" spans="1:12" x14ac:dyDescent="0.2">
      <c r="A342" s="29"/>
      <c r="B342" s="5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</row>
    <row r="343" spans="1:12" x14ac:dyDescent="0.2">
      <c r="A343" s="29"/>
      <c r="B343" s="5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</row>
    <row r="344" spans="1:12" x14ac:dyDescent="0.2">
      <c r="A344" s="29"/>
      <c r="B344" s="5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</row>
    <row r="345" spans="1:12" x14ac:dyDescent="0.2">
      <c r="A345" s="29"/>
      <c r="B345" s="5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</row>
    <row r="346" spans="1:12" x14ac:dyDescent="0.2">
      <c r="A346" s="29"/>
      <c r="B346" s="5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</row>
    <row r="347" spans="1:12" x14ac:dyDescent="0.2">
      <c r="A347" s="29"/>
      <c r="B347" s="5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</row>
    <row r="348" spans="1:12" x14ac:dyDescent="0.2">
      <c r="A348" s="29"/>
      <c r="B348" s="5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</row>
    <row r="349" spans="1:12" x14ac:dyDescent="0.2">
      <c r="A349" s="29"/>
      <c r="B349" s="5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</row>
    <row r="350" spans="1:12" x14ac:dyDescent="0.2">
      <c r="A350" s="29"/>
      <c r="B350" s="5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</row>
    <row r="351" spans="1:12" x14ac:dyDescent="0.2">
      <c r="A351" s="29"/>
      <c r="B351" s="5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</row>
    <row r="352" spans="1:12" x14ac:dyDescent="0.2">
      <c r="A352" s="29"/>
      <c r="B352" s="5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</row>
  </sheetData>
  <mergeCells count="1">
    <mergeCell ref="A1:L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izvorima'!Print_Area</vt:lpstr>
      <vt:lpstr>'Sažetak općeg dijela'!Print_Area</vt:lpstr>
      <vt:lpstr>'Plan prih. po izvorima'!Print_Titles</vt:lpstr>
      <vt:lpstr>'Plan rash. i izdat. po izvorima'!Print_Titles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Davor</cp:lastModifiedBy>
  <cp:lastPrinted>2019-10-16T12:05:32Z</cp:lastPrinted>
  <dcterms:created xsi:type="dcterms:W3CDTF">2013-09-11T11:00:21Z</dcterms:created>
  <dcterms:modified xsi:type="dcterms:W3CDTF">2020-01-07T16:46:40Z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